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0"/>
  </bookViews>
  <sheets>
    <sheet name="SOCI" sheetId="1" r:id="rId1"/>
    <sheet name="SOFP" sheetId="2" r:id="rId2"/>
    <sheet name="SOCIE" sheetId="3" r:id="rId3"/>
    <sheet name="SOCF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_Key1" hidden="1">'[3]DFA'!#REF!</definedName>
    <definedName name="_Key2" hidden="1">'[3]DFA'!#REF!</definedName>
    <definedName name="_Order1" hidden="1">255</definedName>
    <definedName name="_Order2" hidden="1">255</definedName>
    <definedName name="_Regression_Int" hidden="1">1</definedName>
    <definedName name="_Sort" hidden="1">'[3]DFA'!#REF!</definedName>
    <definedName name="a">'[11]B'!$C$7</definedName>
    <definedName name="AA">'[7]BPR'!$F$11</definedName>
    <definedName name="analysisde1">'[10]gl'!#REF!</definedName>
    <definedName name="analysisde2">'[10]gl'!#REF!</definedName>
    <definedName name="appendix1">'[10]gl'!#REF!</definedName>
    <definedName name="appendix2_1">'[10]gl'!#REF!</definedName>
    <definedName name="appendix2_2">'[10]gl'!#REF!</definedName>
    <definedName name="B">'[2]PNL'!#REF!</definedName>
    <definedName name="CASHFLOW">'[1]FS'!#REF!</definedName>
    <definedName name="Data">'[5]BPR'!$F$11</definedName>
    <definedName name="Date">#REF!</definedName>
    <definedName name="MM">#REF!</definedName>
    <definedName name="name">'[4]BPR'!$B$1</definedName>
    <definedName name="OCT">'[6]FF-3'!$A$9:$K$11</definedName>
    <definedName name="OCT334">'[6]FF-3'!$1:$8</definedName>
    <definedName name="PP">'[7]BPR'!$F$11</definedName>
    <definedName name="_xlnm.Print_Area" localSheetId="3">'SOCF'!$A$1:$H$50</definedName>
    <definedName name="_xlnm.Print_Area" localSheetId="0">'SOCI'!$A$1:$F$45</definedName>
    <definedName name="_xlnm.Print_Area" localSheetId="2">'SOCIE'!$A$1:$E$56</definedName>
    <definedName name="_xlnm.Print_Area" localSheetId="1">'SOFP'!$A$1:$F$49</definedName>
    <definedName name="PRINT_AREA_MI">#REF!</definedName>
    <definedName name="_xlnm.Print_Titles" localSheetId="0">'SOCI'!$3:$41</definedName>
    <definedName name="Print_Titles_MI">'[8]FF-2(1)'!$1:$8</definedName>
    <definedName name="SHARE">'[2]1257'!#REF!</definedName>
    <definedName name="TDREQ">'[1]FS'!#REF!</definedName>
    <definedName name="trialbal1">'[10]gl'!#REF!</definedName>
    <definedName name="ye">'[4]BPR'!$B$2</definedName>
  </definedNames>
  <calcPr fullCalcOnLoad="1"/>
</workbook>
</file>

<file path=xl/sharedStrings.xml><?xml version="1.0" encoding="utf-8"?>
<sst xmlns="http://schemas.openxmlformats.org/spreadsheetml/2006/main" count="195" uniqueCount="139">
  <si>
    <t>HUP SENG INDUSTRIES BERHAD (226098-P)</t>
  </si>
  <si>
    <t>(Incorporated in Malaysia)</t>
  </si>
  <si>
    <t>The figures have not been audited</t>
  </si>
  <si>
    <t>RM'000</t>
  </si>
  <si>
    <t>Share</t>
  </si>
  <si>
    <t>Retained</t>
  </si>
  <si>
    <t>Property, Plant and Equipment</t>
  </si>
  <si>
    <t>Profit before tax</t>
  </si>
  <si>
    <t>Operating profit before changes in working capital</t>
  </si>
  <si>
    <t>Net Change in current assets</t>
  </si>
  <si>
    <t>Net Change in current liabilities</t>
  </si>
  <si>
    <t xml:space="preserve">                                                                                                                   </t>
  </si>
  <si>
    <t>INTERIM FINANCIAL STATEMENTS</t>
  </si>
  <si>
    <t>INTERIM FINANCIAL STATEMENTS</t>
  </si>
  <si>
    <t>Cash and cash equivalents</t>
  </si>
  <si>
    <t>Inventories</t>
  </si>
  <si>
    <t>As at</t>
  </si>
  <si>
    <t>Goodwill on consolidation</t>
  </si>
  <si>
    <r>
      <t xml:space="preserve">Deferred </t>
    </r>
    <r>
      <rPr>
        <sz val="12"/>
        <rFont val="Times New Roman"/>
        <family val="1"/>
      </rPr>
      <t>tax assets</t>
    </r>
  </si>
  <si>
    <t>Investment property</t>
  </si>
  <si>
    <t>TOTAL ASSETS</t>
  </si>
  <si>
    <t>Share capital</t>
  </si>
  <si>
    <t>TOTAL EQUITY AND LIABILITIES</t>
  </si>
  <si>
    <t>Cash and cash equivalents at beginning of  financial period</t>
  </si>
  <si>
    <t>Cash and cash equivalents at end of  financial period</t>
  </si>
  <si>
    <t>Condensed Consolidated Statement of Changes in Equity</t>
  </si>
  <si>
    <r>
      <t>O</t>
    </r>
    <r>
      <rPr>
        <sz val="12"/>
        <rFont val="Times New Roman"/>
        <family val="1"/>
      </rPr>
      <t>ther payables</t>
    </r>
  </si>
  <si>
    <r>
      <t>T</t>
    </r>
    <r>
      <rPr>
        <sz val="12"/>
        <rFont val="Times New Roman"/>
        <family val="1"/>
      </rPr>
      <t>rade payables</t>
    </r>
  </si>
  <si>
    <r>
      <t>Deferred tax</t>
    </r>
    <r>
      <rPr>
        <sz val="12"/>
        <rFont val="Times New Roman"/>
        <family val="1"/>
      </rPr>
      <t xml:space="preserve"> liabilities</t>
    </r>
  </si>
  <si>
    <t>TOTAL LIABILITIES</t>
  </si>
  <si>
    <t>Total</t>
  </si>
  <si>
    <t>TOTAL EQUITY</t>
  </si>
  <si>
    <t>Revenue</t>
  </si>
  <si>
    <t>Cost of sales</t>
  </si>
  <si>
    <t>Gross profit</t>
  </si>
  <si>
    <t>Other income</t>
  </si>
  <si>
    <t>Administrative expenses</t>
  </si>
  <si>
    <t>Selling and marketing expenses</t>
  </si>
  <si>
    <t>Operating profit</t>
  </si>
  <si>
    <t>Finance cost</t>
  </si>
  <si>
    <t>Income tax expense</t>
  </si>
  <si>
    <t xml:space="preserve">  -Basic EPS</t>
  </si>
  <si>
    <t xml:space="preserve">  -Fully diluted EPS</t>
  </si>
  <si>
    <t>Profit for the period</t>
  </si>
  <si>
    <t xml:space="preserve">the audited financial statements  for the year ended  31 December 2009 and the accompanying </t>
  </si>
  <si>
    <t>capital</t>
  </si>
  <si>
    <t>reserves</t>
  </si>
  <si>
    <r>
      <t>P</t>
    </r>
    <r>
      <rPr>
        <sz val="12"/>
        <rFont val="Times New Roman"/>
        <family val="1"/>
      </rPr>
      <t>rofit a</t>
    </r>
    <r>
      <rPr>
        <sz val="12"/>
        <rFont val="Times New Roman"/>
        <family val="1"/>
      </rPr>
      <t>ttributable to :</t>
    </r>
  </si>
  <si>
    <t>Condensed Consolidated Statement of Financial Position</t>
  </si>
  <si>
    <r>
      <t>(</t>
    </r>
    <r>
      <rPr>
        <sz val="12"/>
        <rFont val="Times New Roman"/>
        <family val="1"/>
      </rPr>
      <t>restated</t>
    </r>
    <r>
      <rPr>
        <sz val="12"/>
        <rFont val="Times New Roman"/>
        <family val="1"/>
      </rPr>
      <t>)</t>
    </r>
  </si>
  <si>
    <r>
      <t>O</t>
    </r>
    <r>
      <rPr>
        <sz val="12"/>
        <rFont val="Times New Roman"/>
        <family val="1"/>
      </rPr>
      <t xml:space="preserve">ther reserves </t>
    </r>
  </si>
  <si>
    <r>
      <t>Ta</t>
    </r>
    <r>
      <rPr>
        <sz val="12"/>
        <rFont val="Times New Roman"/>
        <family val="1"/>
      </rPr>
      <t>x payable</t>
    </r>
  </si>
  <si>
    <t>At 1 January 2009</t>
  </si>
  <si>
    <t>At 1 January 2010</t>
  </si>
  <si>
    <t>Condensed Consolidated Statement of Cash Flows</t>
  </si>
  <si>
    <t>earnings</t>
  </si>
  <si>
    <t>Taxes paid</t>
  </si>
  <si>
    <t>Cash flows from operating activities:</t>
  </si>
  <si>
    <r>
      <t>I</t>
    </r>
    <r>
      <rPr>
        <sz val="12"/>
        <rFont val="Times New Roman"/>
        <family val="1"/>
      </rPr>
      <t>nterest received</t>
    </r>
  </si>
  <si>
    <r>
      <t>D</t>
    </r>
    <r>
      <rPr>
        <sz val="12"/>
        <rFont val="Times New Roman"/>
        <family val="1"/>
      </rPr>
      <t>ividend paid</t>
    </r>
  </si>
  <si>
    <r>
      <t>I</t>
    </r>
    <r>
      <rPr>
        <sz val="12"/>
        <rFont val="Times New Roman"/>
        <family val="1"/>
      </rPr>
      <t>nterest paid</t>
    </r>
  </si>
  <si>
    <r>
      <t>P</t>
    </r>
    <r>
      <rPr>
        <sz val="12"/>
        <rFont val="Times New Roman"/>
        <family val="1"/>
      </rPr>
      <t>urchase of  Property, plant and equipment</t>
    </r>
  </si>
  <si>
    <t>Total comprehensive income for the period</t>
  </si>
  <si>
    <t xml:space="preserve">Other comprehensive income </t>
  </si>
  <si>
    <t>Dividend paid</t>
  </si>
  <si>
    <r>
      <t>Earnings per share attributable</t>
    </r>
    <r>
      <rPr>
        <sz val="12"/>
        <rFont val="Times New Roman"/>
        <family val="1"/>
      </rPr>
      <t xml:space="preserve"> to</t>
    </r>
  </si>
  <si>
    <t>2009</t>
  </si>
  <si>
    <t>2010</t>
  </si>
  <si>
    <t>ended</t>
  </si>
  <si>
    <r>
      <t xml:space="preserve">Retained </t>
    </r>
    <r>
      <rPr>
        <sz val="12"/>
        <rFont val="Times New Roman"/>
        <family val="1"/>
      </rPr>
      <t>earnings</t>
    </r>
  </si>
  <si>
    <t>Effect arising from adoption of</t>
  </si>
  <si>
    <t xml:space="preserve">Total Comprehensive Income </t>
  </si>
  <si>
    <r>
      <t xml:space="preserve"> </t>
    </r>
    <r>
      <rPr>
        <sz val="12"/>
        <rFont val="Times New Roman"/>
        <family val="1"/>
      </rPr>
      <t xml:space="preserve"> Owners of  the Company</t>
    </r>
  </si>
  <si>
    <r>
      <t xml:space="preserve">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Owners</t>
    </r>
    <r>
      <rPr>
        <sz val="12"/>
        <rFont val="Times New Roman"/>
        <family val="1"/>
      </rPr>
      <t xml:space="preserve"> of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the </t>
    </r>
    <r>
      <rPr>
        <sz val="12"/>
        <rFont val="Times New Roman"/>
        <family val="1"/>
      </rPr>
      <t>C</t>
    </r>
    <r>
      <rPr>
        <sz val="12"/>
        <rFont val="Times New Roman"/>
        <family val="1"/>
      </rPr>
      <t>ompany</t>
    </r>
    <r>
      <rPr>
        <sz val="12"/>
        <rFont val="Times New Roman"/>
        <family val="1"/>
      </rPr>
      <t xml:space="preserve"> (sen)</t>
    </r>
    <r>
      <rPr>
        <sz val="12"/>
        <rFont val="Times New Roman"/>
        <family val="1"/>
      </rPr>
      <t xml:space="preserve"> :</t>
    </r>
  </si>
  <si>
    <t>Other</t>
  </si>
  <si>
    <t>Interest  income and expenses</t>
  </si>
  <si>
    <t>Other non-cash items</t>
  </si>
  <si>
    <t>Adjustments for:</t>
  </si>
  <si>
    <t>Cash flows from operations</t>
  </si>
  <si>
    <t>for the period</t>
  </si>
  <si>
    <t>Condensed Consolidated Statement of Comprehensive Income</t>
  </si>
  <si>
    <t xml:space="preserve">Other comprehensive income </t>
  </si>
  <si>
    <t xml:space="preserve">Total comprehensive income </t>
  </si>
  <si>
    <t>Proceeds from disposal of property, plant and equipment</t>
  </si>
  <si>
    <t>Net cash flows from operating activities</t>
  </si>
  <si>
    <t>Cash flows from investing activities</t>
  </si>
  <si>
    <t>Net cash  (used in) /generated from investing activities</t>
  </si>
  <si>
    <t>Net change in cash and cash equivalents</t>
  </si>
  <si>
    <t>the audited financial statements for the year ended 31 December 2009 and the accompanying</t>
  </si>
  <si>
    <t>explanatory notes attached to the interim financial statements )</t>
  </si>
  <si>
    <t>( The Condensed  Consolidated  Statement of Cash  Flows should  be read  in conjunction with</t>
  </si>
  <si>
    <t>Attributable     to      Owners      of      the      Company</t>
  </si>
  <si>
    <t>Total comprehensive income for the period</t>
  </si>
  <si>
    <t>Changes in equity for the period to</t>
  </si>
  <si>
    <t xml:space="preserve">( The Condensed Consolidated Statement of Changes in Equity should be read in conjunction with </t>
  </si>
  <si>
    <t xml:space="preserve">with the audited financial statements for the year ended 31 December 2009 and the </t>
  </si>
  <si>
    <t>accompanying explanatory notes attached to the interim financial statements )</t>
  </si>
  <si>
    <t>ASSETS:</t>
  </si>
  <si>
    <t>Non-current assets:</t>
  </si>
  <si>
    <t>Current assets:</t>
  </si>
  <si>
    <t>EQUITY AND LIABILITIES:</t>
  </si>
  <si>
    <t>Non-current liabilities:</t>
  </si>
  <si>
    <t>Current liabilities:</t>
  </si>
  <si>
    <t>Sub total</t>
  </si>
  <si>
    <t xml:space="preserve">  attributable to :</t>
  </si>
  <si>
    <r>
      <t xml:space="preserve"> 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Owners of  the Company</t>
    </r>
  </si>
  <si>
    <t xml:space="preserve">  for the period, net of tax</t>
  </si>
  <si>
    <t>( The Condensed Consolidated Statement of Comprehensive Income should be read in conjunction with</t>
  </si>
  <si>
    <t xml:space="preserve"> notes attached to the interim financial statements )</t>
  </si>
  <si>
    <t xml:space="preserve"> the audited financial statements for the year ended 31 December 2009 and the accompanying explanatory </t>
  </si>
  <si>
    <t xml:space="preserve">CUMULATIVE </t>
  </si>
  <si>
    <t xml:space="preserve"> TO DATE</t>
  </si>
  <si>
    <t>Note</t>
  </si>
  <si>
    <t>( The Condensed Consolidated Statement of Financial Position should be read in conjunction</t>
  </si>
  <si>
    <r>
      <t>T</t>
    </r>
    <r>
      <rPr>
        <sz val="12"/>
        <rFont val="Times New Roman"/>
        <family val="1"/>
      </rPr>
      <t xml:space="preserve">rade and other receivables </t>
    </r>
  </si>
  <si>
    <t>Equity attributable to Owners of the Company:</t>
  </si>
  <si>
    <r>
      <t>Amendment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to FRS 117</t>
    </r>
  </si>
  <si>
    <t>At 1 January 2010, as restated</t>
  </si>
  <si>
    <t>(restated)</t>
  </si>
  <si>
    <t>CURRENT</t>
  </si>
  <si>
    <t xml:space="preserve"> QUARTER ENDED</t>
  </si>
  <si>
    <t>Cash flows from financing activities</t>
  </si>
  <si>
    <t>Depreciation, amortisation and impairment losses</t>
  </si>
  <si>
    <t>Net cash (used in) /generated from financing activities</t>
  </si>
  <si>
    <t>For the period ended 30 September 2010</t>
  </si>
  <si>
    <t xml:space="preserve"> 30 September</t>
  </si>
  <si>
    <t xml:space="preserve"> 30 September</t>
  </si>
  <si>
    <t>9 MONTHS</t>
  </si>
  <si>
    <t>As at 30 September 2010</t>
  </si>
  <si>
    <t>For the corresponding quarter ended 30 September 2009</t>
  </si>
  <si>
    <t>Balance at  30 September 2009</t>
  </si>
  <si>
    <t>For the quarter ended 30 September 2010</t>
  </si>
  <si>
    <r>
      <t>3</t>
    </r>
    <r>
      <rPr>
        <sz val="12"/>
        <rFont val="Times New Roman"/>
        <family val="1"/>
      </rPr>
      <t>0 September</t>
    </r>
    <r>
      <rPr>
        <sz val="12"/>
        <rFont val="Times New Roman"/>
        <family val="1"/>
      </rPr>
      <t xml:space="preserve"> 20</t>
    </r>
    <r>
      <rPr>
        <sz val="12"/>
        <rFont val="Times New Roman"/>
        <family val="1"/>
      </rPr>
      <t>1</t>
    </r>
    <r>
      <rPr>
        <sz val="12"/>
        <rFont val="Times New Roman"/>
        <family val="1"/>
      </rPr>
      <t>0</t>
    </r>
  </si>
  <si>
    <t>Balance at  30 September 2010</t>
  </si>
  <si>
    <t>9 months</t>
  </si>
  <si>
    <r>
      <t>3</t>
    </r>
    <r>
      <rPr>
        <sz val="12"/>
        <rFont val="Times New Roman"/>
        <family val="1"/>
      </rPr>
      <t>0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September</t>
    </r>
    <r>
      <rPr>
        <sz val="12"/>
        <rFont val="Times New Roman"/>
        <family val="1"/>
      </rPr>
      <t xml:space="preserve"> 2009</t>
    </r>
  </si>
  <si>
    <r>
      <t xml:space="preserve">  Dividend distribution per ordinary share for the quarter is </t>
    </r>
    <r>
      <rPr>
        <sz val="12"/>
        <rFont val="Times New Roman"/>
        <family val="1"/>
      </rPr>
      <t>5</t>
    </r>
    <r>
      <rPr>
        <sz val="12"/>
        <rFont val="Times New Roman"/>
        <family val="1"/>
      </rPr>
      <t>.0 sen.</t>
    </r>
  </si>
  <si>
    <r>
      <t>I</t>
    </r>
    <r>
      <rPr>
        <sz val="12"/>
        <rFont val="Times New Roman"/>
        <family val="1"/>
      </rPr>
      <t>nterest paid</t>
    </r>
  </si>
  <si>
    <r>
      <t xml:space="preserve">  Dividend distribution per ordinary share for the quarter is </t>
    </r>
    <r>
      <rPr>
        <sz val="12"/>
        <rFont val="Times New Roman"/>
        <family val="1"/>
      </rPr>
      <t>7.5</t>
    </r>
    <r>
      <rPr>
        <sz val="12"/>
        <rFont val="Times New Roman"/>
        <family val="1"/>
      </rPr>
      <t xml:space="preserve"> sen.</t>
    </r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</si>
</sst>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_-&quot;RM&quot;* #,##0_-;\-&quot;RM&quot;* #,##0_-;_-&quot;RM&quot;* &quot;-&quot;_-;_-@_-"/>
    <numFmt numFmtId="191" formatCode="_-&quot;RM&quot;* #,##0.00_-;\-&quot;RM&quot;* #,##0.00_-;_-&quot;RM&quot;* &quot;-&quot;??_-;_-@_-"/>
    <numFmt numFmtId="192" formatCode="_(* #,##0_);_(* \(#,##0\);_(* &quot;-&quot;??_);_(@_)"/>
    <numFmt numFmtId="193" formatCode="#,##0.000_);[Red]\(#,##0.000\)"/>
    <numFmt numFmtId="194" formatCode="#,##0.0000_);[Red]\(#,##0.0000\)"/>
    <numFmt numFmtId="195" formatCode="0.0000_);[Red]\(0.0000\)"/>
    <numFmt numFmtId="196" formatCode="_(* #,##0.0_);_(* \(#,##0.0\);_(* &quot;-&quot;?_);_(@_)"/>
    <numFmt numFmtId="197" formatCode="&quot;￥&quot;#,##0;&quot;￥&quot;\-#,##0"/>
    <numFmt numFmtId="198" formatCode="&quot;￥&quot;#,##0;[Red]&quot;￥&quot;\-#,##0"/>
    <numFmt numFmtId="199" formatCode="&quot;￥&quot;#,##0.00;&quot;￥&quot;\-#,##0.00"/>
    <numFmt numFmtId="200" formatCode="&quot;￥&quot;#,##0.00;[Red]&quot;￥&quot;\-#,##0.00"/>
    <numFmt numFmtId="201" formatCode="_ &quot;￥&quot;* #,##0_ ;_ &quot;￥&quot;* \-#,##0_ ;_ &quot;￥&quot;* &quot;-&quot;_ ;_ @_ "/>
    <numFmt numFmtId="202" formatCode="_ * #,##0_ ;_ * \-#,##0_ ;_ * &quot;-&quot;_ ;_ @_ "/>
    <numFmt numFmtId="203" formatCode="_ &quot;￥&quot;* #,##0.00_ ;_ &quot;￥&quot;* \-#,##0.00_ ;_ &quot;￥&quot;* &quot;-&quot;??_ ;_ @_ "/>
    <numFmt numFmtId="204" formatCode="_ * #,##0.00_ ;_ * \-#,##0.00_ ;_ * &quot;-&quot;??_ ;_ @_ "/>
    <numFmt numFmtId="205" formatCode="_(* #,##0.0_);_(* \(#,##0.0\);_(* &quot;-&quot;??_);_(@_)"/>
    <numFmt numFmtId="206" formatCode="_(* #,##0,_);_(* \(#,##0,\);_(* &quot;-&quot;_);_(@_)"/>
    <numFmt numFmtId="207" formatCode="_(* #,##0.000_);_(* \(#,##0.000\);_(* &quot;-&quot;??_);_(@_)"/>
    <numFmt numFmtId="208" formatCode="_(* #,##0.0000_);_(* \(#,##0.0000\);_(* &quot;-&quot;??_);_(@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dd\-mmm\-yyyy"/>
    <numFmt numFmtId="213" formatCode="0.0"/>
    <numFmt numFmtId="214" formatCode="0.000"/>
    <numFmt numFmtId="215" formatCode="0.0000"/>
    <numFmt numFmtId="216" formatCode="d\-mmm\-yyyy"/>
    <numFmt numFmtId="217" formatCode="mmm\-yyyy"/>
    <numFmt numFmtId="218" formatCode="0.0000000"/>
    <numFmt numFmtId="219" formatCode="0.000000"/>
    <numFmt numFmtId="220" formatCode="0.00000"/>
    <numFmt numFmtId="221" formatCode="&quot;RM&quot;\ #,##0_);\(&quot;RM&quot;\ #,##0\)"/>
    <numFmt numFmtId="222" formatCode="&quot;RM&quot;\ #,##0_);[Red]\(&quot;RM&quot;\ #,##0\)"/>
    <numFmt numFmtId="223" formatCode="&quot;RM&quot;\ #,##0.00_);\(&quot;RM&quot;\ #,##0.00\)"/>
    <numFmt numFmtId="224" formatCode="&quot;RM&quot;\ #,##0.00_);[Red]\(&quot;RM&quot;\ #,##0.00\)"/>
    <numFmt numFmtId="225" formatCode="0.00_)"/>
    <numFmt numFmtId="226" formatCode="0.0000%"/>
    <numFmt numFmtId="227" formatCode="&quot;RM&quot;#,##0;\-&quot;RM&quot;#,##0"/>
    <numFmt numFmtId="228" formatCode="0.0000000000000"/>
    <numFmt numFmtId="229" formatCode="_-* #,##0.00\ _F_-;\-* #,##0.00\ _F_-;_-* &quot;-&quot;??\ _F_-;_-@_-"/>
    <numFmt numFmtId="230" formatCode="&quot;RM&quot;#,##0"/>
    <numFmt numFmtId="231" formatCode="0.00_);[Red]\(0.00\)"/>
    <numFmt numFmtId="232" formatCode="0_);[Red]\(0\)"/>
    <numFmt numFmtId="233" formatCode="0.00_ "/>
    <numFmt numFmtId="234" formatCode="[$-409]dddd\,\ mmmm\ dd\,\ yyyy"/>
    <numFmt numFmtId="235" formatCode="General_)"/>
  </numFmts>
  <fonts count="35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·s²Ó©úÅé"/>
      <family val="1"/>
    </font>
    <font>
      <b/>
      <sz val="10"/>
      <name val="MS Sans Serif"/>
      <family val="2"/>
    </font>
    <font>
      <u val="single"/>
      <sz val="9.9"/>
      <color indexed="36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6"/>
      <name val="Helv"/>
      <family val="2"/>
    </font>
    <font>
      <b/>
      <sz val="8"/>
      <name val="Univers Condensed"/>
      <family val="2"/>
    </font>
    <font>
      <i/>
      <sz val="10"/>
      <name val="MS Sans Serif"/>
      <family val="2"/>
    </font>
    <font>
      <sz val="8"/>
      <name val="Univers Condensed"/>
      <family val="2"/>
    </font>
    <font>
      <i/>
      <sz val="11"/>
      <name val="Times New Roman"/>
      <family val="1"/>
    </font>
    <font>
      <sz val="9"/>
      <name val="新細明體"/>
      <family val="1"/>
    </font>
    <font>
      <b/>
      <u val="single"/>
      <sz val="10"/>
      <name val="Times New Roman"/>
      <family val="1"/>
    </font>
    <font>
      <b/>
      <sz val="12"/>
      <color indexed="15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</borders>
  <cellStyleXfs count="7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7" fillId="0" borderId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ill="0" applyBorder="0" applyAlignment="0" applyProtection="0"/>
    <xf numFmtId="43" fontId="18" fillId="0" borderId="0" applyFont="0" applyFill="0" applyBorder="0" applyAlignment="0" applyProtection="0"/>
    <xf numFmtId="38" fontId="17" fillId="0" borderId="0" applyFill="0" applyBorder="0" applyAlignment="0" applyProtection="0"/>
    <xf numFmtId="38" fontId="17" fillId="0" borderId="0" applyFill="0" applyBorder="0" applyAlignment="0" applyProtection="0"/>
    <xf numFmtId="38" fontId="17" fillId="0" borderId="0" applyFill="0" applyBorder="0" applyAlignment="0" applyProtection="0"/>
    <xf numFmtId="38" fontId="17" fillId="0" borderId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29" fontId="18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8" fontId="17" fillId="0" borderId="0" applyFill="0" applyBorder="0" applyAlignment="0" applyProtection="0"/>
    <xf numFmtId="38" fontId="17" fillId="0" borderId="0" applyFill="0" applyBorder="0" applyAlignment="0" applyProtection="0"/>
    <xf numFmtId="38" fontId="17" fillId="0" borderId="0" applyFill="0" applyBorder="0" applyAlignment="0" applyProtection="0"/>
    <xf numFmtId="38" fontId="17" fillId="0" borderId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0" fontId="17" fillId="0" borderId="0">
      <alignment/>
      <protection/>
    </xf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1" fontId="17" fillId="0" borderId="0">
      <alignment/>
      <protection/>
    </xf>
    <xf numFmtId="235" fontId="0" fillId="0" borderId="0">
      <alignment/>
      <protection/>
    </xf>
    <xf numFmtId="221" fontId="17" fillId="0" borderId="0">
      <alignment/>
      <protection locked="0"/>
    </xf>
    <xf numFmtId="222" fontId="17" fillId="0" borderId="0">
      <alignment/>
      <protection/>
    </xf>
    <xf numFmtId="40" fontId="17" fillId="0" borderId="0" applyFont="0" applyFill="0" applyBorder="0" applyAlignment="0" applyProtection="0"/>
    <xf numFmtId="223" fontId="17" fillId="0" borderId="0">
      <alignment/>
      <protection locked="0"/>
    </xf>
    <xf numFmtId="0" fontId="21" fillId="0" borderId="0" applyNumberFormat="0" applyFill="0" applyBorder="0" applyAlignment="0" applyProtection="0"/>
    <xf numFmtId="38" fontId="22" fillId="2" borderId="0" applyNumberFormat="0" applyBorder="0" applyAlignment="0" applyProtection="0"/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224" fontId="17" fillId="0" borderId="0">
      <alignment/>
      <protection locked="0"/>
    </xf>
    <xf numFmtId="224" fontId="17" fillId="0" borderId="0">
      <alignment/>
      <protection locked="0"/>
    </xf>
    <xf numFmtId="0" fontId="14" fillId="0" borderId="0" applyNumberFormat="0" applyFill="0" applyBorder="0" applyAlignment="0" applyProtection="0"/>
    <xf numFmtId="10" fontId="22" fillId="3" borderId="3" applyNumberFormat="0" applyBorder="0" applyAlignment="0" applyProtection="0"/>
    <xf numFmtId="40" fontId="17" fillId="0" borderId="0" applyFont="0" applyFill="0" applyBorder="0" applyAlignment="0" applyProtection="0"/>
    <xf numFmtId="49" fontId="24" fillId="0" borderId="0" applyNumberFormat="0" applyBorder="0" applyAlignment="0">
      <protection/>
    </xf>
    <xf numFmtId="225" fontId="25" fillId="0" borderId="0">
      <alignment/>
      <protection/>
    </xf>
    <xf numFmtId="228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8" fillId="0" borderId="0" applyFont="0" applyFill="0" applyBorder="0" applyAlignment="0" applyProtection="0"/>
    <xf numFmtId="214" fontId="26" fillId="0" borderId="4" applyFont="0" applyBorder="0" applyAlignment="0">
      <protection/>
    </xf>
    <xf numFmtId="229" fontId="18" fillId="0" borderId="0" applyFont="0" applyFill="0" applyBorder="0" applyAlignment="0" applyProtection="0"/>
    <xf numFmtId="224" fontId="17" fillId="0" borderId="5">
      <alignment/>
      <protection locked="0"/>
    </xf>
    <xf numFmtId="40" fontId="28" fillId="0" borderId="3" applyFont="0" applyFill="0" applyBorder="0" applyAlignment="0" applyProtection="0"/>
    <xf numFmtId="226" fontId="18" fillId="0" borderId="6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68" applyFont="1">
      <alignment/>
      <protection/>
    </xf>
    <xf numFmtId="0" fontId="3" fillId="0" borderId="0" xfId="68" applyFont="1" applyAlignment="1">
      <alignment/>
      <protection/>
    </xf>
    <xf numFmtId="15" fontId="4" fillId="0" borderId="0" xfId="66" applyNumberFormat="1" applyFont="1" applyAlignment="1">
      <alignment horizontal="center"/>
      <protection/>
    </xf>
    <xf numFmtId="0" fontId="0" fillId="0" borderId="0" xfId="66" applyFont="1">
      <alignment/>
      <protection/>
    </xf>
    <xf numFmtId="0" fontId="0" fillId="0" borderId="0" xfId="66" applyFont="1">
      <alignment/>
      <protection/>
    </xf>
    <xf numFmtId="38" fontId="2" fillId="0" borderId="0" xfId="68" applyNumberFormat="1" applyFont="1" applyAlignment="1">
      <alignment horizontal="right"/>
      <protection/>
    </xf>
    <xf numFmtId="38" fontId="9" fillId="0" borderId="0" xfId="66" applyNumberFormat="1" applyFont="1" applyBorder="1" applyAlignment="1">
      <alignment horizontal="left"/>
      <protection/>
    </xf>
    <xf numFmtId="0" fontId="4" fillId="0" borderId="0" xfId="68" applyFont="1">
      <alignment/>
      <protection/>
    </xf>
    <xf numFmtId="0" fontId="0" fillId="0" borderId="0" xfId="66" applyFont="1">
      <alignment/>
      <protection/>
    </xf>
    <xf numFmtId="38" fontId="3" fillId="0" borderId="0" xfId="66" applyNumberFormat="1" applyFont="1" applyBorder="1">
      <alignment/>
      <protection/>
    </xf>
    <xf numFmtId="0" fontId="10" fillId="0" borderId="0" xfId="68" applyFont="1" applyBorder="1">
      <alignment/>
      <protection/>
    </xf>
    <xf numFmtId="0" fontId="0" fillId="0" borderId="0" xfId="66" applyFont="1">
      <alignment/>
      <protection/>
    </xf>
    <xf numFmtId="0" fontId="0" fillId="0" borderId="0" xfId="0" applyFont="1" applyAlignment="1">
      <alignment horizontal="center"/>
    </xf>
    <xf numFmtId="0" fontId="11" fillId="0" borderId="0" xfId="68" applyFont="1">
      <alignment/>
      <protection/>
    </xf>
    <xf numFmtId="0" fontId="5" fillId="0" borderId="0" xfId="68" applyFont="1">
      <alignment/>
      <protection/>
    </xf>
    <xf numFmtId="0" fontId="0" fillId="0" borderId="0" xfId="66" applyFont="1">
      <alignment/>
      <protection/>
    </xf>
    <xf numFmtId="38" fontId="12" fillId="0" borderId="0" xfId="66" applyNumberFormat="1" applyFont="1">
      <alignment/>
      <protection/>
    </xf>
    <xf numFmtId="38" fontId="0" fillId="0" borderId="0" xfId="66" applyNumberFormat="1" applyFont="1">
      <alignment/>
      <protection/>
    </xf>
    <xf numFmtId="0" fontId="3" fillId="0" borderId="0" xfId="66" applyFont="1">
      <alignment/>
      <protection/>
    </xf>
    <xf numFmtId="38" fontId="0" fillId="0" borderId="0" xfId="66" applyNumberFormat="1" applyFont="1">
      <alignment/>
      <protection/>
    </xf>
    <xf numFmtId="0" fontId="7" fillId="0" borderId="0" xfId="68" applyFont="1" applyAlignment="1">
      <alignment horizontal="left"/>
      <protection/>
    </xf>
    <xf numFmtId="15" fontId="0" fillId="0" borderId="0" xfId="66" applyNumberFormat="1" applyFont="1" applyBorder="1">
      <alignment/>
      <protection/>
    </xf>
    <xf numFmtId="0" fontId="0" fillId="0" borderId="0" xfId="69" applyFont="1">
      <alignment/>
      <protection/>
    </xf>
    <xf numFmtId="192" fontId="0" fillId="0" borderId="0" xfId="34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66" applyFont="1" applyAlignment="1">
      <alignment/>
      <protection/>
    </xf>
    <xf numFmtId="0" fontId="7" fillId="0" borderId="0" xfId="69" applyFont="1" applyAlignment="1">
      <alignment horizontal="left"/>
      <protection/>
    </xf>
    <xf numFmtId="0" fontId="3" fillId="0" borderId="0" xfId="67" applyFont="1">
      <alignment/>
      <protection/>
    </xf>
    <xf numFmtId="0" fontId="0" fillId="0" borderId="0" xfId="67" applyFont="1">
      <alignment/>
      <protection/>
    </xf>
    <xf numFmtId="0" fontId="15" fillId="0" borderId="0" xfId="66" applyFont="1" applyAlignment="1">
      <alignment horizontal="centerContinuous"/>
      <protection/>
    </xf>
    <xf numFmtId="0" fontId="3" fillId="0" borderId="0" xfId="66" applyFont="1" applyAlignment="1">
      <alignment horizontal="left"/>
      <protection/>
    </xf>
    <xf numFmtId="38" fontId="3" fillId="0" borderId="0" xfId="66" applyNumberFormat="1" applyFont="1">
      <alignment/>
      <protection/>
    </xf>
    <xf numFmtId="38" fontId="6" fillId="0" borderId="0" xfId="66" applyNumberFormat="1" applyFont="1">
      <alignment/>
      <protection/>
    </xf>
    <xf numFmtId="0" fontId="15" fillId="0" borderId="0" xfId="69" applyFont="1" applyAlignment="1">
      <alignment horizontal="centerContinuous"/>
      <protection/>
    </xf>
    <xf numFmtId="0" fontId="0" fillId="0" borderId="0" xfId="69" applyFont="1" applyAlignment="1">
      <alignment horizontal="centerContinuous"/>
      <protection/>
    </xf>
    <xf numFmtId="192" fontId="0" fillId="0" borderId="0" xfId="66" applyNumberFormat="1" applyFont="1">
      <alignment/>
      <protection/>
    </xf>
    <xf numFmtId="0" fontId="4" fillId="0" borderId="0" xfId="66" applyFont="1" applyAlignment="1">
      <alignment horizontal="center"/>
      <protection/>
    </xf>
    <xf numFmtId="37" fontId="0" fillId="0" borderId="0" xfId="66" applyNumberFormat="1" applyFont="1">
      <alignment/>
      <protection/>
    </xf>
    <xf numFmtId="0" fontId="0" fillId="0" borderId="0" xfId="66" applyFont="1" applyAlignment="1">
      <alignment horizontal="left"/>
      <protection/>
    </xf>
    <xf numFmtId="41" fontId="12" fillId="0" borderId="0" xfId="66" applyNumberFormat="1" applyFont="1">
      <alignment/>
      <protection/>
    </xf>
    <xf numFmtId="41" fontId="0" fillId="0" borderId="0" xfId="66" applyNumberFormat="1" applyFont="1">
      <alignment/>
      <protection/>
    </xf>
    <xf numFmtId="41" fontId="0" fillId="0" borderId="0" xfId="67" applyNumberFormat="1" applyFont="1">
      <alignment/>
      <protection/>
    </xf>
    <xf numFmtId="41" fontId="0" fillId="0" borderId="0" xfId="67" applyNumberFormat="1" applyFont="1" applyBorder="1">
      <alignment/>
      <protection/>
    </xf>
    <xf numFmtId="0" fontId="3" fillId="0" borderId="0" xfId="68" applyFont="1" applyAlignment="1">
      <alignment horizontal="left"/>
      <protection/>
    </xf>
    <xf numFmtId="41" fontId="3" fillId="0" borderId="0" xfId="67" applyNumberFormat="1" applyFont="1" applyBorder="1">
      <alignment/>
      <protection/>
    </xf>
    <xf numFmtId="41" fontId="3" fillId="0" borderId="0" xfId="67" applyNumberFormat="1" applyFont="1">
      <alignment/>
      <protection/>
    </xf>
    <xf numFmtId="0" fontId="0" fillId="0" borderId="0" xfId="66" applyFont="1" applyAlignment="1" quotePrefix="1">
      <alignment horizontal="left"/>
      <protection/>
    </xf>
    <xf numFmtId="0" fontId="0" fillId="0" borderId="0" xfId="0" applyFont="1" applyAlignment="1">
      <alignment/>
    </xf>
    <xf numFmtId="41" fontId="0" fillId="0" borderId="0" xfId="66" applyNumberFormat="1" applyFont="1">
      <alignment/>
      <protection/>
    </xf>
    <xf numFmtId="43" fontId="0" fillId="0" borderId="0" xfId="66" applyNumberFormat="1" applyFont="1" applyFill="1" applyAlignment="1">
      <alignment horizontal="right"/>
      <protection/>
    </xf>
    <xf numFmtId="41" fontId="0" fillId="0" borderId="0" xfId="66" applyNumberFormat="1" applyFont="1" applyAlignment="1">
      <alignment horizontal="right"/>
      <protection/>
    </xf>
    <xf numFmtId="41" fontId="0" fillId="0" borderId="0" xfId="66" applyNumberFormat="1" applyFont="1" applyAlignment="1">
      <alignment horizontal="right"/>
      <protection/>
    </xf>
    <xf numFmtId="38" fontId="0" fillId="0" borderId="0" xfId="66" applyNumberFormat="1" applyFont="1" applyAlignment="1">
      <alignment horizontal="right"/>
      <protection/>
    </xf>
    <xf numFmtId="0" fontId="6" fillId="0" borderId="0" xfId="0" applyFont="1" applyAlignment="1">
      <alignment/>
    </xf>
    <xf numFmtId="0" fontId="6" fillId="0" borderId="0" xfId="66" applyFont="1">
      <alignment/>
      <protection/>
    </xf>
    <xf numFmtId="41" fontId="0" fillId="0" borderId="0" xfId="66" applyNumberFormat="1" applyFont="1" applyFill="1" applyBorder="1">
      <alignment/>
      <protection/>
    </xf>
    <xf numFmtId="41" fontId="2" fillId="0" borderId="0" xfId="66" applyNumberFormat="1" applyFont="1" applyAlignment="1">
      <alignment horizontal="left"/>
      <protection/>
    </xf>
    <xf numFmtId="0" fontId="0" fillId="0" borderId="0" xfId="66" applyFont="1" applyBorder="1">
      <alignment/>
      <protection/>
    </xf>
    <xf numFmtId="0" fontId="5" fillId="0" borderId="0" xfId="66" applyFont="1" applyBorder="1" applyAlignment="1">
      <alignment horizontal="center"/>
      <protection/>
    </xf>
    <xf numFmtId="0" fontId="0" fillId="0" borderId="0" xfId="66" applyFont="1" applyBorder="1" applyAlignment="1">
      <alignment horizontal="left"/>
      <protection/>
    </xf>
    <xf numFmtId="0" fontId="3" fillId="0" borderId="0" xfId="68" applyFont="1" applyAlignment="1" quotePrefix="1">
      <alignment horizontal="centerContinuous"/>
      <protection/>
    </xf>
    <xf numFmtId="0" fontId="4" fillId="0" borderId="0" xfId="68" applyFont="1" applyAlignment="1">
      <alignment horizontal="centerContinuous"/>
      <protection/>
    </xf>
    <xf numFmtId="0" fontId="0" fillId="0" borderId="0" xfId="66" applyFont="1" applyAlignment="1">
      <alignment horizontal="centerContinuous"/>
      <protection/>
    </xf>
    <xf numFmtId="15" fontId="4" fillId="0" borderId="0" xfId="66" applyNumberFormat="1" applyFont="1" applyAlignment="1">
      <alignment horizontal="centerContinuous"/>
      <protection/>
    </xf>
    <xf numFmtId="0" fontId="5" fillId="0" borderId="0" xfId="68" applyFont="1" applyAlignment="1">
      <alignment horizontal="centerContinuous"/>
      <protection/>
    </xf>
    <xf numFmtId="38" fontId="9" fillId="0" borderId="0" xfId="66" applyNumberFormat="1" applyFont="1" applyBorder="1" applyAlignment="1">
      <alignment horizontal="centerContinuous"/>
      <protection/>
    </xf>
    <xf numFmtId="0" fontId="6" fillId="0" borderId="0" xfId="69" applyFont="1" applyAlignment="1">
      <alignment horizontal="centerContinuous"/>
      <protection/>
    </xf>
    <xf numFmtId="0" fontId="4" fillId="0" borderId="0" xfId="69" applyFont="1" applyAlignment="1">
      <alignment horizontal="centerContinuous"/>
      <protection/>
    </xf>
    <xf numFmtId="0" fontId="10" fillId="0" borderId="0" xfId="68" applyFont="1" applyBorder="1" applyAlignment="1">
      <alignment horizontal="centerContinuous"/>
      <protection/>
    </xf>
    <xf numFmtId="0" fontId="13" fillId="0" borderId="0" xfId="69" applyFont="1" applyAlignment="1">
      <alignment horizontal="centerContinuous"/>
      <protection/>
    </xf>
    <xf numFmtId="0" fontId="2" fillId="0" borderId="0" xfId="69" applyFont="1" applyAlignment="1">
      <alignment horizontal="centerContinuous"/>
      <protection/>
    </xf>
    <xf numFmtId="38" fontId="3" fillId="0" borderId="0" xfId="68" applyNumberFormat="1" applyFont="1" applyAlignment="1">
      <alignment horizontal="centerContinuous"/>
      <protection/>
    </xf>
    <xf numFmtId="0" fontId="7" fillId="0" borderId="0" xfId="69" applyFont="1" applyAlignment="1">
      <alignment horizontal="centerContinuous"/>
      <protection/>
    </xf>
    <xf numFmtId="0" fontId="3" fillId="0" borderId="0" xfId="68" applyFont="1" applyAlignment="1">
      <alignment horizontal="centerContinuous"/>
      <protection/>
    </xf>
    <xf numFmtId="0" fontId="0" fillId="0" borderId="7" xfId="66" applyFont="1" applyBorder="1">
      <alignment/>
      <protection/>
    </xf>
    <xf numFmtId="0" fontId="0" fillId="0" borderId="4" xfId="66" applyFont="1" applyBorder="1">
      <alignment/>
      <protection/>
    </xf>
    <xf numFmtId="0" fontId="31" fillId="0" borderId="8" xfId="66" applyFont="1" applyBorder="1" applyAlignment="1">
      <alignment horizontal="center"/>
      <protection/>
    </xf>
    <xf numFmtId="0" fontId="0" fillId="0" borderId="9" xfId="66" applyFont="1" applyBorder="1">
      <alignment/>
      <protection/>
    </xf>
    <xf numFmtId="0" fontId="8" fillId="0" borderId="10" xfId="66" applyFont="1" applyBorder="1" applyAlignment="1">
      <alignment horizontal="center"/>
      <protection/>
    </xf>
    <xf numFmtId="14" fontId="8" fillId="0" borderId="10" xfId="66" applyNumberFormat="1" applyFont="1" applyBorder="1" applyAlignment="1">
      <alignment horizontal="center"/>
      <protection/>
    </xf>
    <xf numFmtId="0" fontId="3" fillId="0" borderId="9" xfId="66" applyFont="1" applyBorder="1">
      <alignment/>
      <protection/>
    </xf>
    <xf numFmtId="0" fontId="0" fillId="0" borderId="10" xfId="66" applyFont="1" applyBorder="1">
      <alignment/>
      <protection/>
    </xf>
    <xf numFmtId="0" fontId="3" fillId="0" borderId="9" xfId="0" applyFont="1" applyBorder="1" applyAlignment="1">
      <alignment/>
    </xf>
    <xf numFmtId="192" fontId="0" fillId="0" borderId="10" xfId="34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192" fontId="0" fillId="0" borderId="10" xfId="34" applyNumberFormat="1" applyFont="1" applyFill="1" applyBorder="1" applyAlignment="1">
      <alignment/>
    </xf>
    <xf numFmtId="192" fontId="0" fillId="0" borderId="11" xfId="34" applyNumberFormat="1" applyFont="1" applyBorder="1" applyAlignment="1">
      <alignment/>
    </xf>
    <xf numFmtId="0" fontId="31" fillId="0" borderId="6" xfId="66" applyFont="1" applyBorder="1" applyAlignment="1">
      <alignment horizontal="center"/>
      <protection/>
    </xf>
    <xf numFmtId="0" fontId="8" fillId="0" borderId="12" xfId="66" applyFont="1" applyBorder="1" applyAlignment="1">
      <alignment horizontal="center"/>
      <protection/>
    </xf>
    <xf numFmtId="14" fontId="8" fillId="0" borderId="12" xfId="66" applyNumberFormat="1" applyFont="1" applyBorder="1" applyAlignment="1">
      <alignment horizontal="center"/>
      <protection/>
    </xf>
    <xf numFmtId="0" fontId="0" fillId="0" borderId="12" xfId="66" applyFont="1" applyBorder="1">
      <alignment/>
      <protection/>
    </xf>
    <xf numFmtId="192" fontId="0" fillId="0" borderId="12" xfId="34" applyNumberFormat="1" applyFont="1" applyBorder="1" applyAlignment="1">
      <alignment/>
    </xf>
    <xf numFmtId="192" fontId="0" fillId="0" borderId="12" xfId="34" applyNumberFormat="1" applyFont="1" applyFill="1" applyBorder="1" applyAlignment="1">
      <alignment/>
    </xf>
    <xf numFmtId="192" fontId="0" fillId="0" borderId="3" xfId="34" applyNumberFormat="1" applyFont="1" applyBorder="1" applyAlignment="1">
      <alignment/>
    </xf>
    <xf numFmtId="0" fontId="3" fillId="0" borderId="13" xfId="66" applyFont="1" applyBorder="1">
      <alignment/>
      <protection/>
    </xf>
    <xf numFmtId="0" fontId="0" fillId="0" borderId="2" xfId="66" applyFont="1" applyBorder="1">
      <alignment/>
      <protection/>
    </xf>
    <xf numFmtId="0" fontId="0" fillId="0" borderId="3" xfId="66" applyFont="1" applyBorder="1">
      <alignment/>
      <protection/>
    </xf>
    <xf numFmtId="0" fontId="0" fillId="0" borderId="11" xfId="66" applyFont="1" applyBorder="1">
      <alignment/>
      <protection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192" fontId="16" fillId="0" borderId="3" xfId="34" applyNumberFormat="1" applyFont="1" applyBorder="1" applyAlignment="1">
      <alignment/>
    </xf>
    <xf numFmtId="192" fontId="16" fillId="0" borderId="11" xfId="34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66" applyFont="1" applyBorder="1">
      <alignment/>
      <protection/>
    </xf>
    <xf numFmtId="192" fontId="0" fillId="0" borderId="3" xfId="34" applyNumberFormat="1" applyFont="1" applyFill="1" applyBorder="1" applyAlignment="1">
      <alignment/>
    </xf>
    <xf numFmtId="192" fontId="0" fillId="0" borderId="11" xfId="34" applyNumberFormat="1" applyFont="1" applyFill="1" applyBorder="1" applyAlignment="1">
      <alignment/>
    </xf>
    <xf numFmtId="0" fontId="0" fillId="0" borderId="13" xfId="0" applyFont="1" applyBorder="1" applyAlignment="1" quotePrefix="1">
      <alignment/>
    </xf>
    <xf numFmtId="0" fontId="0" fillId="0" borderId="2" xfId="66" applyFont="1" applyBorder="1">
      <alignment/>
      <protection/>
    </xf>
    <xf numFmtId="192" fontId="3" fillId="0" borderId="3" xfId="34" applyNumberFormat="1" applyFont="1" applyBorder="1" applyAlignment="1">
      <alignment/>
    </xf>
    <xf numFmtId="192" fontId="3" fillId="0" borderId="11" xfId="34" applyNumberFormat="1" applyFont="1" applyBorder="1" applyAlignment="1">
      <alignment/>
    </xf>
    <xf numFmtId="0" fontId="3" fillId="0" borderId="2" xfId="66" applyFont="1" applyBorder="1">
      <alignment/>
      <protection/>
    </xf>
    <xf numFmtId="0" fontId="3" fillId="0" borderId="13" xfId="0" applyFont="1" applyBorder="1" applyAlignment="1">
      <alignment/>
    </xf>
    <xf numFmtId="0" fontId="32" fillId="0" borderId="2" xfId="66" applyFont="1" applyBorder="1">
      <alignment/>
      <protection/>
    </xf>
    <xf numFmtId="192" fontId="3" fillId="0" borderId="14" xfId="34" applyNumberFormat="1" applyFont="1" applyBorder="1" applyAlignment="1">
      <alignment/>
    </xf>
    <xf numFmtId="192" fontId="3" fillId="0" borderId="15" xfId="34" applyNumberFormat="1" applyFont="1" applyBorder="1" applyAlignment="1">
      <alignment/>
    </xf>
    <xf numFmtId="0" fontId="33" fillId="0" borderId="0" xfId="66" applyFont="1">
      <alignment/>
      <protection/>
    </xf>
    <xf numFmtId="0" fontId="33" fillId="0" borderId="0" xfId="66" applyFont="1" applyAlignment="1">
      <alignment horizontal="left"/>
      <protection/>
    </xf>
    <xf numFmtId="0" fontId="3" fillId="0" borderId="7" xfId="67" applyFont="1" applyBorder="1">
      <alignment/>
      <protection/>
    </xf>
    <xf numFmtId="0" fontId="3" fillId="0" borderId="9" xfId="67" applyFont="1" applyBorder="1">
      <alignment/>
      <protection/>
    </xf>
    <xf numFmtId="0" fontId="2" fillId="0" borderId="10" xfId="67" applyFont="1" applyBorder="1" applyAlignment="1">
      <alignment horizontal="center"/>
      <protection/>
    </xf>
    <xf numFmtId="41" fontId="3" fillId="0" borderId="10" xfId="67" applyNumberFormat="1" applyFont="1" applyBorder="1">
      <alignment/>
      <protection/>
    </xf>
    <xf numFmtId="41" fontId="0" fillId="0" borderId="10" xfId="67" applyNumberFormat="1" applyFont="1" applyBorder="1">
      <alignment/>
      <protection/>
    </xf>
    <xf numFmtId="0" fontId="0" fillId="0" borderId="9" xfId="67" applyFont="1" applyBorder="1">
      <alignment/>
      <protection/>
    </xf>
    <xf numFmtId="0" fontId="0" fillId="0" borderId="4" xfId="67" applyFont="1" applyBorder="1" applyAlignment="1">
      <alignment horizontal="centerContinuous"/>
      <protection/>
    </xf>
    <xf numFmtId="0" fontId="0" fillId="0" borderId="8" xfId="67" applyFont="1" applyBorder="1" applyAlignment="1">
      <alignment horizontal="centerContinuous"/>
      <protection/>
    </xf>
    <xf numFmtId="0" fontId="0" fillId="0" borderId="7" xfId="67" applyFont="1" applyBorder="1" applyAlignment="1">
      <alignment horizontal="centerContinuous"/>
      <protection/>
    </xf>
    <xf numFmtId="0" fontId="2" fillId="0" borderId="9" xfId="67" applyFont="1" applyBorder="1" applyAlignment="1">
      <alignment horizontal="center"/>
      <protection/>
    </xf>
    <xf numFmtId="38" fontId="3" fillId="0" borderId="9" xfId="67" applyNumberFormat="1" applyFont="1" applyBorder="1">
      <alignment/>
      <protection/>
    </xf>
    <xf numFmtId="41" fontId="0" fillId="0" borderId="9" xfId="67" applyNumberFormat="1" applyFont="1" applyBorder="1" applyAlignment="1">
      <alignment/>
      <protection/>
    </xf>
    <xf numFmtId="0" fontId="2" fillId="0" borderId="7" xfId="67" applyFont="1" applyBorder="1" applyAlignment="1">
      <alignment horizontal="center"/>
      <protection/>
    </xf>
    <xf numFmtId="0" fontId="2" fillId="0" borderId="8" xfId="67" applyFont="1" applyBorder="1" applyAlignment="1">
      <alignment horizontal="center"/>
      <protection/>
    </xf>
    <xf numFmtId="0" fontId="2" fillId="0" borderId="6" xfId="67" applyFont="1" applyBorder="1" applyAlignment="1">
      <alignment horizontal="center"/>
      <protection/>
    </xf>
    <xf numFmtId="0" fontId="2" fillId="0" borderId="12" xfId="67" applyFont="1" applyBorder="1" applyAlignment="1">
      <alignment horizontal="center"/>
      <protection/>
    </xf>
    <xf numFmtId="38" fontId="3" fillId="0" borderId="12" xfId="67" applyNumberFormat="1" applyFont="1" applyBorder="1">
      <alignment/>
      <protection/>
    </xf>
    <xf numFmtId="41" fontId="0" fillId="0" borderId="12" xfId="67" applyNumberFormat="1" applyFont="1" applyBorder="1">
      <alignment/>
      <protection/>
    </xf>
    <xf numFmtId="41" fontId="0" fillId="0" borderId="12" xfId="67" applyNumberFormat="1" applyFont="1" applyBorder="1" applyAlignment="1">
      <alignment/>
      <protection/>
    </xf>
    <xf numFmtId="41" fontId="0" fillId="0" borderId="12" xfId="67" applyNumberFormat="1" applyFont="1" applyFill="1" applyBorder="1" applyAlignment="1">
      <alignment horizontal="right"/>
      <protection/>
    </xf>
    <xf numFmtId="41" fontId="0" fillId="0" borderId="6" xfId="67" applyNumberFormat="1" applyFont="1" applyBorder="1" applyAlignment="1">
      <alignment/>
      <protection/>
    </xf>
    <xf numFmtId="0" fontId="2" fillId="0" borderId="16" xfId="67" applyFont="1" applyBorder="1" applyAlignment="1">
      <alignment horizontal="center"/>
      <protection/>
    </xf>
    <xf numFmtId="0" fontId="2" fillId="0" borderId="17" xfId="67" applyFont="1" applyBorder="1" applyAlignment="1">
      <alignment horizontal="center"/>
      <protection/>
    </xf>
    <xf numFmtId="0" fontId="2" fillId="0" borderId="18" xfId="67" applyFont="1" applyBorder="1" applyAlignment="1">
      <alignment horizontal="center"/>
      <protection/>
    </xf>
    <xf numFmtId="0" fontId="3" fillId="0" borderId="17" xfId="67" applyFont="1" applyBorder="1">
      <alignment/>
      <protection/>
    </xf>
    <xf numFmtId="0" fontId="0" fillId="0" borderId="7" xfId="67" applyFont="1" applyBorder="1">
      <alignment/>
      <protection/>
    </xf>
    <xf numFmtId="38" fontId="3" fillId="0" borderId="7" xfId="67" applyNumberFormat="1" applyFont="1" applyBorder="1">
      <alignment/>
      <protection/>
    </xf>
    <xf numFmtId="38" fontId="3" fillId="0" borderId="6" xfId="67" applyNumberFormat="1" applyFont="1" applyBorder="1">
      <alignment/>
      <protection/>
    </xf>
    <xf numFmtId="41" fontId="3" fillId="0" borderId="8" xfId="67" applyNumberFormat="1" applyFont="1" applyBorder="1">
      <alignment/>
      <protection/>
    </xf>
    <xf numFmtId="0" fontId="3" fillId="0" borderId="14" xfId="67" applyFont="1" applyBorder="1">
      <alignment/>
      <protection/>
    </xf>
    <xf numFmtId="41" fontId="3" fillId="0" borderId="19" xfId="67" applyNumberFormat="1" applyFont="1" applyBorder="1">
      <alignment/>
      <protection/>
    </xf>
    <xf numFmtId="41" fontId="3" fillId="0" borderId="14" xfId="67" applyNumberFormat="1" applyFont="1" applyBorder="1">
      <alignment/>
      <protection/>
    </xf>
    <xf numFmtId="41" fontId="3" fillId="0" borderId="14" xfId="67" applyNumberFormat="1" applyFont="1" applyFill="1" applyBorder="1">
      <alignment/>
      <protection/>
    </xf>
    <xf numFmtId="41" fontId="3" fillId="0" borderId="15" xfId="67" applyNumberFormat="1" applyFont="1" applyFill="1" applyBorder="1">
      <alignment/>
      <protection/>
    </xf>
    <xf numFmtId="41" fontId="3" fillId="0" borderId="6" xfId="67" applyNumberFormat="1" applyFont="1" applyBorder="1">
      <alignment/>
      <protection/>
    </xf>
    <xf numFmtId="38" fontId="0" fillId="0" borderId="6" xfId="67" applyNumberFormat="1" applyFont="1" applyBorder="1">
      <alignment/>
      <protection/>
    </xf>
    <xf numFmtId="41" fontId="0" fillId="0" borderId="6" xfId="67" applyNumberFormat="1" applyFont="1" applyBorder="1">
      <alignment/>
      <protection/>
    </xf>
    <xf numFmtId="38" fontId="0" fillId="0" borderId="12" xfId="67" applyNumberFormat="1" applyFont="1" applyBorder="1">
      <alignment/>
      <protection/>
    </xf>
    <xf numFmtId="0" fontId="3" fillId="0" borderId="6" xfId="67" applyFont="1" applyBorder="1">
      <alignment/>
      <protection/>
    </xf>
    <xf numFmtId="0" fontId="3" fillId="0" borderId="12" xfId="67" applyFont="1" applyBorder="1">
      <alignment/>
      <protection/>
    </xf>
    <xf numFmtId="0" fontId="0" fillId="0" borderId="6" xfId="67" applyFont="1" applyBorder="1">
      <alignment/>
      <protection/>
    </xf>
    <xf numFmtId="0" fontId="0" fillId="0" borderId="17" xfId="67" applyFont="1" applyBorder="1">
      <alignment/>
      <protection/>
    </xf>
    <xf numFmtId="0" fontId="0" fillId="0" borderId="12" xfId="67" applyFont="1" applyBorder="1">
      <alignment/>
      <protection/>
    </xf>
    <xf numFmtId="0" fontId="0" fillId="0" borderId="12" xfId="67" applyFont="1" applyBorder="1">
      <alignment/>
      <protection/>
    </xf>
    <xf numFmtId="0" fontId="0" fillId="0" borderId="12" xfId="0" applyFont="1" applyBorder="1" applyAlignment="1" quotePrefix="1">
      <alignment/>
    </xf>
    <xf numFmtId="0" fontId="0" fillId="0" borderId="6" xfId="67" applyFont="1" applyBorder="1">
      <alignment/>
      <protection/>
    </xf>
    <xf numFmtId="41" fontId="0" fillId="0" borderId="6" xfId="67" applyNumberFormat="1" applyFont="1" applyFill="1" applyBorder="1" applyAlignment="1">
      <alignment horizontal="right"/>
      <protection/>
    </xf>
    <xf numFmtId="0" fontId="29" fillId="0" borderId="0" xfId="66" applyFont="1" applyAlignment="1">
      <alignment horizontal="left"/>
      <protection/>
    </xf>
    <xf numFmtId="0" fontId="7" fillId="0" borderId="0" xfId="68" applyFont="1" applyAlignment="1">
      <alignment horizontal="centerContinuous"/>
      <protection/>
    </xf>
    <xf numFmtId="0" fontId="3" fillId="0" borderId="7" xfId="66" applyFont="1" applyBorder="1">
      <alignment/>
      <protection/>
    </xf>
    <xf numFmtId="0" fontId="3" fillId="0" borderId="4" xfId="66" applyFont="1" applyBorder="1">
      <alignment/>
      <protection/>
    </xf>
    <xf numFmtId="0" fontId="0" fillId="0" borderId="8" xfId="66" applyFont="1" applyBorder="1" applyAlignment="1">
      <alignment horizontal="center"/>
      <protection/>
    </xf>
    <xf numFmtId="14" fontId="0" fillId="0" borderId="10" xfId="66" applyNumberFormat="1" applyFont="1" applyBorder="1" applyAlignment="1">
      <alignment horizontal="center"/>
      <protection/>
    </xf>
    <xf numFmtId="0" fontId="0" fillId="0" borderId="10" xfId="66" applyFont="1" applyBorder="1" applyAlignment="1">
      <alignment horizontal="center"/>
      <protection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left"/>
    </xf>
    <xf numFmtId="192" fontId="3" fillId="0" borderId="10" xfId="34" applyNumberFormat="1" applyFont="1" applyBorder="1" applyAlignment="1">
      <alignment/>
    </xf>
    <xf numFmtId="192" fontId="3" fillId="0" borderId="8" xfId="34" applyNumberFormat="1" applyFont="1" applyFill="1" applyBorder="1" applyAlignment="1">
      <alignment/>
    </xf>
    <xf numFmtId="192" fontId="3" fillId="0" borderId="10" xfId="34" applyNumberFormat="1" applyFont="1" applyFill="1" applyBorder="1" applyAlignment="1">
      <alignment/>
    </xf>
    <xf numFmtId="192" fontId="0" fillId="0" borderId="8" xfId="34" applyNumberFormat="1" applyFont="1" applyFill="1" applyBorder="1" applyAlignment="1">
      <alignment/>
    </xf>
    <xf numFmtId="192" fontId="0" fillId="0" borderId="18" xfId="34" applyNumberFormat="1" applyFont="1" applyFill="1" applyBorder="1" applyAlignment="1">
      <alignment/>
    </xf>
    <xf numFmtId="192" fontId="3" fillId="0" borderId="11" xfId="34" applyNumberFormat="1" applyFont="1" applyFill="1" applyBorder="1" applyAlignment="1">
      <alignment/>
    </xf>
    <xf numFmtId="0" fontId="0" fillId="0" borderId="6" xfId="66" applyFont="1" applyBorder="1" applyAlignment="1">
      <alignment horizontal="center"/>
      <protection/>
    </xf>
    <xf numFmtId="14" fontId="0" fillId="0" borderId="12" xfId="66" applyNumberFormat="1" applyFont="1" applyBorder="1" applyAlignment="1">
      <alignment horizontal="center"/>
      <protection/>
    </xf>
    <xf numFmtId="0" fontId="0" fillId="0" borderId="12" xfId="66" applyFont="1" applyBorder="1" applyAlignment="1">
      <alignment horizontal="center"/>
      <protection/>
    </xf>
    <xf numFmtId="192" fontId="0" fillId="0" borderId="17" xfId="34" applyNumberFormat="1" applyFont="1" applyFill="1" applyBorder="1" applyAlignment="1">
      <alignment/>
    </xf>
    <xf numFmtId="192" fontId="3" fillId="0" borderId="12" xfId="34" applyNumberFormat="1" applyFont="1" applyBorder="1" applyAlignment="1">
      <alignment/>
    </xf>
    <xf numFmtId="192" fontId="3" fillId="0" borderId="6" xfId="34" applyNumberFormat="1" applyFont="1" applyFill="1" applyBorder="1" applyAlignment="1">
      <alignment/>
    </xf>
    <xf numFmtId="192" fontId="3" fillId="0" borderId="12" xfId="34" applyNumberFormat="1" applyFont="1" applyFill="1" applyBorder="1" applyAlignment="1">
      <alignment/>
    </xf>
    <xf numFmtId="192" fontId="0" fillId="0" borderId="6" xfId="34" applyNumberFormat="1" applyFont="1" applyFill="1" applyBorder="1" applyAlignment="1">
      <alignment/>
    </xf>
    <xf numFmtId="192" fontId="3" fillId="0" borderId="3" xfId="34" applyNumberFormat="1" applyFont="1" applyFill="1" applyBorder="1" applyAlignment="1">
      <alignment/>
    </xf>
    <xf numFmtId="0" fontId="5" fillId="0" borderId="2" xfId="66" applyFont="1" applyBorder="1" applyAlignment="1">
      <alignment horizontal="center"/>
      <protection/>
    </xf>
    <xf numFmtId="0" fontId="8" fillId="0" borderId="3" xfId="66" applyFont="1" applyBorder="1" applyAlignment="1">
      <alignment horizontal="center"/>
      <protection/>
    </xf>
    <xf numFmtId="0" fontId="8" fillId="0" borderId="11" xfId="66" applyFont="1" applyBorder="1" applyAlignment="1">
      <alignment horizontal="center"/>
      <protection/>
    </xf>
    <xf numFmtId="0" fontId="0" fillId="0" borderId="13" xfId="0" applyFont="1" applyBorder="1" applyAlignment="1">
      <alignment/>
    </xf>
    <xf numFmtId="192" fontId="0" fillId="0" borderId="3" xfId="34" applyNumberFormat="1" applyFont="1" applyFill="1" applyBorder="1" applyAlignment="1">
      <alignment/>
    </xf>
    <xf numFmtId="192" fontId="0" fillId="0" borderId="11" xfId="34" applyNumberFormat="1" applyFont="1" applyFill="1" applyBorder="1" applyAlignment="1">
      <alignment/>
    </xf>
    <xf numFmtId="0" fontId="5" fillId="0" borderId="11" xfId="66" applyFont="1" applyBorder="1" applyAlignment="1">
      <alignment horizontal="center"/>
      <protection/>
    </xf>
    <xf numFmtId="0" fontId="3" fillId="0" borderId="19" xfId="0" applyFont="1" applyBorder="1" applyAlignment="1">
      <alignment/>
    </xf>
    <xf numFmtId="0" fontId="0" fillId="0" borderId="5" xfId="66" applyFont="1" applyBorder="1">
      <alignment/>
      <protection/>
    </xf>
    <xf numFmtId="0" fontId="5" fillId="0" borderId="5" xfId="66" applyFont="1" applyBorder="1" applyAlignment="1">
      <alignment horizontal="center"/>
      <protection/>
    </xf>
    <xf numFmtId="192" fontId="3" fillId="0" borderId="14" xfId="34" applyNumberFormat="1" applyFont="1" applyFill="1" applyBorder="1" applyAlignment="1">
      <alignment/>
    </xf>
    <xf numFmtId="192" fontId="3" fillId="0" borderId="15" xfId="34" applyNumberFormat="1" applyFont="1" applyFill="1" applyBorder="1" applyAlignment="1">
      <alignment/>
    </xf>
    <xf numFmtId="0" fontId="5" fillId="0" borderId="15" xfId="66" applyFont="1" applyBorder="1" applyAlignment="1">
      <alignment horizontal="center"/>
      <protection/>
    </xf>
    <xf numFmtId="0" fontId="33" fillId="0" borderId="2" xfId="66" applyFont="1" applyBorder="1">
      <alignment/>
      <protection/>
    </xf>
    <xf numFmtId="0" fontId="0" fillId="0" borderId="3" xfId="40" applyNumberFormat="1" applyFont="1" applyFill="1" applyBorder="1">
      <alignment/>
      <protection/>
    </xf>
    <xf numFmtId="0" fontId="0" fillId="0" borderId="3" xfId="66" applyFont="1" applyFill="1" applyBorder="1" applyAlignment="1">
      <alignment horizontal="center"/>
      <protection/>
    </xf>
    <xf numFmtId="41" fontId="0" fillId="0" borderId="3" xfId="66" applyNumberFormat="1" applyFont="1" applyFill="1" applyBorder="1" applyAlignment="1">
      <alignment horizontal="right"/>
      <protection/>
    </xf>
    <xf numFmtId="0" fontId="0" fillId="0" borderId="3" xfId="40" applyNumberFormat="1" applyFont="1" applyFill="1" applyBorder="1">
      <alignment/>
      <protection/>
    </xf>
    <xf numFmtId="0" fontId="0" fillId="0" borderId="3" xfId="66" applyFont="1" applyBorder="1" applyAlignment="1">
      <alignment horizontal="center"/>
      <protection/>
    </xf>
    <xf numFmtId="0" fontId="3" fillId="0" borderId="3" xfId="40" applyNumberFormat="1" applyFont="1" applyFill="1" applyBorder="1">
      <alignment/>
      <protection/>
    </xf>
    <xf numFmtId="0" fontId="0" fillId="0" borderId="3" xfId="66" applyFont="1" applyBorder="1" applyAlignment="1">
      <alignment horizontal="center"/>
      <protection/>
    </xf>
    <xf numFmtId="0" fontId="0" fillId="0" borderId="3" xfId="66" applyFont="1" applyFill="1" applyBorder="1" applyAlignment="1">
      <alignment horizontal="center"/>
      <protection/>
    </xf>
    <xf numFmtId="41" fontId="0" fillId="0" borderId="3" xfId="66" applyNumberFormat="1" applyFont="1" applyFill="1" applyBorder="1">
      <alignment/>
      <protection/>
    </xf>
    <xf numFmtId="0" fontId="0" fillId="0" borderId="3" xfId="66" applyFont="1" applyFill="1" applyBorder="1" applyAlignment="1">
      <alignment horizontal="center"/>
      <protection/>
    </xf>
    <xf numFmtId="0" fontId="0" fillId="0" borderId="3" xfId="0" applyFont="1" applyBorder="1" applyAlignment="1">
      <alignment/>
    </xf>
    <xf numFmtId="0" fontId="0" fillId="0" borderId="3" xfId="66" applyFont="1" applyFill="1" applyBorder="1" applyAlignment="1">
      <alignment horizontal="center"/>
      <protection/>
    </xf>
    <xf numFmtId="0" fontId="0" fillId="0" borderId="3" xfId="66" applyFont="1" applyFill="1" applyBorder="1" applyAlignment="1" quotePrefix="1">
      <alignment horizontal="left"/>
      <protection/>
    </xf>
    <xf numFmtId="40" fontId="0" fillId="0" borderId="3" xfId="34" applyNumberFormat="1" applyFont="1" applyFill="1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7" xfId="0" applyFont="1" applyBorder="1" applyAlignment="1">
      <alignment/>
    </xf>
    <xf numFmtId="41" fontId="3" fillId="0" borderId="3" xfId="66" applyNumberFormat="1" applyFont="1" applyFill="1" applyBorder="1">
      <alignment/>
      <protection/>
    </xf>
    <xf numFmtId="49" fontId="0" fillId="0" borderId="17" xfId="40" applyNumberFormat="1" applyFont="1" applyFill="1" applyBorder="1" applyAlignment="1">
      <alignment horizontal="center"/>
      <protection/>
    </xf>
    <xf numFmtId="0" fontId="0" fillId="0" borderId="17" xfId="0" applyFont="1" applyBorder="1" applyAlignment="1">
      <alignment/>
    </xf>
    <xf numFmtId="0" fontId="0" fillId="0" borderId="17" xfId="66" applyFont="1" applyFill="1" applyBorder="1">
      <alignment/>
      <protection/>
    </xf>
    <xf numFmtId="41" fontId="3" fillId="0" borderId="20" xfId="66" applyNumberFormat="1" applyFont="1" applyFill="1" applyBorder="1">
      <alignment/>
      <protection/>
    </xf>
    <xf numFmtId="0" fontId="3" fillId="0" borderId="6" xfId="66" applyFont="1" applyFill="1" applyBorder="1">
      <alignment/>
      <protection/>
    </xf>
    <xf numFmtId="0" fontId="0" fillId="0" borderId="6" xfId="66" applyFont="1" applyFill="1" applyBorder="1">
      <alignment/>
      <protection/>
    </xf>
    <xf numFmtId="0" fontId="0" fillId="0" borderId="6" xfId="66" applyFont="1" applyFill="1" applyBorder="1" applyAlignment="1">
      <alignment horizontal="center"/>
      <protection/>
    </xf>
    <xf numFmtId="41" fontId="0" fillId="0" borderId="6" xfId="66" applyNumberFormat="1" applyFont="1" applyFill="1" applyBorder="1">
      <alignment/>
      <protection/>
    </xf>
    <xf numFmtId="0" fontId="0" fillId="0" borderId="6" xfId="40" applyNumberFormat="1" applyFont="1" applyFill="1" applyBorder="1">
      <alignment/>
      <protection/>
    </xf>
    <xf numFmtId="0" fontId="0" fillId="0" borderId="6" xfId="0" applyFont="1" applyBorder="1" applyAlignment="1">
      <alignment/>
    </xf>
    <xf numFmtId="49" fontId="0" fillId="0" borderId="6" xfId="40" applyNumberFormat="1" applyFont="1" applyFill="1" applyBorder="1" applyAlignment="1">
      <alignment horizontal="center"/>
      <protection/>
    </xf>
    <xf numFmtId="0" fontId="0" fillId="0" borderId="6" xfId="0" applyFont="1" applyBorder="1" applyAlignment="1">
      <alignment/>
    </xf>
    <xf numFmtId="0" fontId="0" fillId="0" borderId="17" xfId="40" applyNumberFormat="1" applyFont="1" applyFill="1" applyBorder="1">
      <alignment/>
      <protection/>
    </xf>
    <xf numFmtId="0" fontId="0" fillId="0" borderId="17" xfId="0" applyFont="1" applyBorder="1" applyAlignment="1">
      <alignment/>
    </xf>
    <xf numFmtId="0" fontId="0" fillId="0" borderId="12" xfId="40" applyNumberFormat="1" applyFont="1" applyFill="1" applyBorder="1">
      <alignment/>
      <protection/>
    </xf>
    <xf numFmtId="0" fontId="0" fillId="0" borderId="12" xfId="0" applyFont="1" applyBorder="1" applyAlignment="1">
      <alignment/>
    </xf>
    <xf numFmtId="49" fontId="0" fillId="0" borderId="12" xfId="40" applyNumberFormat="1" applyFont="1" applyFill="1" applyBorder="1" applyAlignment="1">
      <alignment horizontal="center"/>
      <protection/>
    </xf>
    <xf numFmtId="0" fontId="0" fillId="0" borderId="12" xfId="0" applyFont="1" applyBorder="1" applyAlignment="1">
      <alignment/>
    </xf>
    <xf numFmtId="0" fontId="0" fillId="0" borderId="17" xfId="40" applyNumberFormat="1" applyFont="1" applyFill="1" applyBorder="1">
      <alignment/>
      <protection/>
    </xf>
    <xf numFmtId="192" fontId="0" fillId="0" borderId="17" xfId="34" applyNumberFormat="1" applyFont="1" applyFill="1" applyBorder="1" applyAlignment="1">
      <alignment/>
    </xf>
    <xf numFmtId="0" fontId="0" fillId="0" borderId="17" xfId="66" applyFont="1" applyFill="1" applyBorder="1">
      <alignment/>
      <protection/>
    </xf>
    <xf numFmtId="41" fontId="0" fillId="0" borderId="17" xfId="66" applyNumberFormat="1" applyFont="1" applyFill="1" applyBorder="1">
      <alignment/>
      <protection/>
    </xf>
    <xf numFmtId="0" fontId="0" fillId="0" borderId="6" xfId="66" applyFont="1" applyFill="1" applyBorder="1">
      <alignment/>
      <protection/>
    </xf>
    <xf numFmtId="0" fontId="0" fillId="0" borderId="6" xfId="40" applyNumberFormat="1" applyFont="1" applyFill="1" applyBorder="1">
      <alignment/>
      <protection/>
    </xf>
    <xf numFmtId="0" fontId="3" fillId="0" borderId="20" xfId="66" applyFont="1" applyFill="1" applyBorder="1">
      <alignment/>
      <protection/>
    </xf>
    <xf numFmtId="0" fontId="0" fillId="0" borderId="20" xfId="66" applyFont="1" applyFill="1" applyBorder="1">
      <alignment/>
      <protection/>
    </xf>
    <xf numFmtId="0" fontId="8" fillId="0" borderId="6" xfId="66" applyFont="1" applyBorder="1" applyAlignment="1">
      <alignment horizontal="center"/>
      <protection/>
    </xf>
    <xf numFmtId="0" fontId="8" fillId="0" borderId="12" xfId="0" applyFont="1" applyBorder="1" applyAlignment="1">
      <alignment/>
    </xf>
    <xf numFmtId="38" fontId="5" fillId="0" borderId="12" xfId="66" applyNumberFormat="1" applyFont="1" applyBorder="1" applyAlignment="1" quotePrefix="1">
      <alignment horizontal="center"/>
      <protection/>
    </xf>
    <xf numFmtId="38" fontId="5" fillId="0" borderId="12" xfId="66" applyNumberFormat="1" applyFont="1" applyBorder="1" applyAlignment="1">
      <alignment horizontal="center"/>
      <protection/>
    </xf>
    <xf numFmtId="0" fontId="5" fillId="0" borderId="17" xfId="66" applyFont="1" applyBorder="1" applyAlignment="1">
      <alignment horizontal="center"/>
      <protection/>
    </xf>
    <xf numFmtId="38" fontId="5" fillId="0" borderId="17" xfId="66" applyNumberFormat="1" applyFont="1" applyBorder="1" applyAlignment="1">
      <alignment horizontal="center"/>
      <protection/>
    </xf>
    <xf numFmtId="0" fontId="0" fillId="0" borderId="0" xfId="66" applyFont="1" applyAlignment="1">
      <alignment horizontal="centerContinuous"/>
      <protection/>
    </xf>
    <xf numFmtId="38" fontId="4" fillId="0" borderId="0" xfId="68" applyNumberFormat="1" applyFont="1" applyAlignment="1">
      <alignment horizontal="centerContinuous"/>
      <protection/>
    </xf>
    <xf numFmtId="0" fontId="6" fillId="0" borderId="0" xfId="68" applyFont="1" applyAlignment="1">
      <alignment horizontal="centerContinuous"/>
      <protection/>
    </xf>
    <xf numFmtId="0" fontId="2" fillId="0" borderId="0" xfId="68" applyFont="1" applyAlignment="1">
      <alignment horizontal="centerContinuous"/>
      <protection/>
    </xf>
    <xf numFmtId="38" fontId="2" fillId="0" borderId="0" xfId="68" applyNumberFormat="1" applyFont="1" applyAlignment="1">
      <alignment horizontal="centerContinuous"/>
      <protection/>
    </xf>
    <xf numFmtId="0" fontId="11" fillId="0" borderId="0" xfId="68" applyFont="1" applyAlignment="1">
      <alignment horizontal="centerContinuous"/>
      <protection/>
    </xf>
    <xf numFmtId="0" fontId="0" fillId="0" borderId="0" xfId="68" applyFont="1" applyAlignment="1">
      <alignment horizontal="centerContinuous"/>
      <protection/>
    </xf>
    <xf numFmtId="38" fontId="0" fillId="0" borderId="0" xfId="68" applyNumberFormat="1" applyFont="1" applyAlignment="1">
      <alignment horizontal="centerContinuous"/>
      <protection/>
    </xf>
    <xf numFmtId="0" fontId="12" fillId="0" borderId="0" xfId="68" applyFont="1" applyAlignment="1">
      <alignment horizontal="centerContinuous"/>
      <protection/>
    </xf>
    <xf numFmtId="0" fontId="0" fillId="0" borderId="0" xfId="68" applyFont="1" applyAlignment="1">
      <alignment horizontal="centerContinuous"/>
      <protection/>
    </xf>
    <xf numFmtId="38" fontId="15" fillId="0" borderId="6" xfId="66" applyNumberFormat="1" applyFont="1" applyBorder="1" applyAlignment="1" quotePrefix="1">
      <alignment horizontal="center"/>
      <protection/>
    </xf>
    <xf numFmtId="0" fontId="0" fillId="0" borderId="17" xfId="66" applyFont="1" applyBorder="1">
      <alignment/>
      <protection/>
    </xf>
    <xf numFmtId="0" fontId="0" fillId="0" borderId="12" xfId="66" applyFont="1" applyBorder="1" applyAlignment="1" quotePrefix="1">
      <alignment horizontal="left"/>
      <protection/>
    </xf>
    <xf numFmtId="38" fontId="29" fillId="0" borderId="0" xfId="66" applyNumberFormat="1" applyFont="1" applyAlignment="1">
      <alignment horizontal="left"/>
      <protection/>
    </xf>
    <xf numFmtId="38" fontId="6" fillId="0" borderId="0" xfId="66" applyNumberFormat="1" applyFont="1" applyAlignment="1">
      <alignment horizontal="left"/>
      <protection/>
    </xf>
    <xf numFmtId="41" fontId="0" fillId="0" borderId="0" xfId="66" applyNumberFormat="1" applyFont="1" applyAlignment="1">
      <alignment horizontal="left"/>
      <protection/>
    </xf>
    <xf numFmtId="41" fontId="0" fillId="0" borderId="0" xfId="67" applyNumberFormat="1" applyFont="1" applyAlignment="1">
      <alignment horizontal="left"/>
      <protection/>
    </xf>
    <xf numFmtId="41" fontId="6" fillId="0" borderId="0" xfId="66" applyNumberFormat="1" applyFont="1" applyAlignment="1">
      <alignment horizontal="left"/>
      <protection/>
    </xf>
    <xf numFmtId="41" fontId="3" fillId="0" borderId="0" xfId="66" applyNumberFormat="1" applyFont="1" applyAlignment="1">
      <alignment horizontal="left"/>
      <protection/>
    </xf>
    <xf numFmtId="41" fontId="0" fillId="0" borderId="0" xfId="66" applyNumberFormat="1" applyFont="1" applyAlignment="1">
      <alignment horizontal="left"/>
      <protection/>
    </xf>
    <xf numFmtId="0" fontId="29" fillId="0" borderId="0" xfId="66" applyFont="1" applyAlignment="1">
      <alignment/>
      <protection/>
    </xf>
    <xf numFmtId="0" fontId="3" fillId="0" borderId="0" xfId="66" applyFont="1" applyAlignment="1">
      <alignment/>
      <protection/>
    </xf>
    <xf numFmtId="38" fontId="3" fillId="0" borderId="0" xfId="66" applyNumberFormat="1" applyFont="1" applyAlignment="1">
      <alignment/>
      <protection/>
    </xf>
    <xf numFmtId="38" fontId="6" fillId="0" borderId="0" xfId="66" applyNumberFormat="1" applyFont="1" applyAlignment="1">
      <alignment/>
      <protection/>
    </xf>
    <xf numFmtId="38" fontId="0" fillId="0" borderId="0" xfId="66" applyNumberFormat="1" applyFont="1" applyAlignment="1">
      <alignment/>
      <protection/>
    </xf>
    <xf numFmtId="38" fontId="34" fillId="0" borderId="12" xfId="66" applyNumberFormat="1" applyFont="1" applyBorder="1" applyAlignment="1" quotePrefix="1">
      <alignment horizontal="center"/>
      <protection/>
    </xf>
    <xf numFmtId="38" fontId="34" fillId="0" borderId="12" xfId="66" applyNumberFormat="1" applyFont="1" applyBorder="1" applyAlignment="1">
      <alignment horizontal="center"/>
      <protection/>
    </xf>
    <xf numFmtId="0" fontId="0" fillId="0" borderId="9" xfId="0" applyFont="1" applyBorder="1" applyAlignment="1" quotePrefix="1">
      <alignment/>
    </xf>
    <xf numFmtId="41" fontId="0" fillId="0" borderId="9" xfId="67" applyNumberFormat="1" applyFont="1" applyBorder="1">
      <alignment/>
      <protection/>
    </xf>
    <xf numFmtId="41" fontId="0" fillId="0" borderId="10" xfId="67" applyNumberFormat="1" applyFont="1" applyBorder="1" applyAlignment="1">
      <alignment/>
      <protection/>
    </xf>
    <xf numFmtId="0" fontId="0" fillId="0" borderId="13" xfId="67" applyFont="1" applyBorder="1">
      <alignment/>
      <protection/>
    </xf>
    <xf numFmtId="41" fontId="0" fillId="0" borderId="13" xfId="67" applyNumberFormat="1" applyFont="1" applyBorder="1" applyAlignment="1">
      <alignment/>
      <protection/>
    </xf>
    <xf numFmtId="41" fontId="0" fillId="0" borderId="3" xfId="67" applyNumberFormat="1" applyFont="1" applyBorder="1" applyAlignment="1">
      <alignment/>
      <protection/>
    </xf>
    <xf numFmtId="41" fontId="0" fillId="0" borderId="3" xfId="67" applyNumberFormat="1" applyFont="1" applyFill="1" applyBorder="1" applyAlignment="1">
      <alignment horizontal="right"/>
      <protection/>
    </xf>
    <xf numFmtId="41" fontId="0" fillId="0" borderId="11" xfId="67" applyNumberFormat="1" applyFont="1" applyBorder="1">
      <alignment/>
      <protection/>
    </xf>
    <xf numFmtId="37" fontId="0" fillId="0" borderId="12" xfId="67" applyNumberFormat="1" applyFont="1" applyBorder="1">
      <alignment/>
      <protection/>
    </xf>
  </cellXfs>
  <cellStyles count="62">
    <cellStyle name="Normal" xfId="0"/>
    <cellStyle name="RowLevel_0" xfId="1"/>
    <cellStyle name="ColLevel_0" xfId="2"/>
    <cellStyle name="RowLevel_1" xfId="3"/>
    <cellStyle name="_x0000_" xfId="16"/>
    <cellStyle name="_x000F_" xfId="17"/>
    <cellStyle name=" _x0005_M_x0004_" xfId="18"/>
    <cellStyle name="&#10;_x0005__x001C__x0005_&#10;" xfId="19"/>
    <cellStyle name="_x000B__x0000_Ä_x0001_" xfId="20"/>
    <cellStyle name="&amp;R&amp;&quot;Book Antiqua,Bold&quot;&amp;16A" xfId="21"/>
    <cellStyle name=",Regular&quot;&amp;F. &amp;A&#10;&amp;D, &amp;Tb_x0000__x0000__x0000__x0000__x0000__x0000__x0000__x0000__x0000__x0000__x0000__x0000__x0000__x0000__x0000__x0000__x0000__x0000__x0000__x0000__x0000__x0000__x0000__x0000__x0000__x0000__x0000__x0000__x0000__x0000__x0000__x0000_[_x0000__x0001__x0000_ _x0000_V_x0000_￼_xFFFF_Ĭ_x0000__x0001__x0000_㭸Å_x0001__x0000_℘Å_x0003__x0008__x0004_ _x0005_M_x0004_ _x0000_Ä_x0001__x0001_怑_x0000__x0000_ࢴ_x0000__x0000_b_x0007_9" xfId="22"/>
    <cellStyle name="_Fixed assets" xfId="23"/>
    <cellStyle name="_FSA-FH" xfId="24"/>
    <cellStyle name="_FSA-FH2" xfId="25"/>
    <cellStyle name="¶W³sµ²" xfId="26"/>
    <cellStyle name="0]_ITOCPX_x0000_u_x0013_Currency [0]_laroux_x0000_&amp;_x0015_Currency [0]_laroux_1_x0000_Å㖄_x0004_omma_laroux_1_PLDT_Term loan &amp; P" xfId="27"/>
    <cellStyle name="³f¹ô [0]_Book3" xfId="28"/>
    <cellStyle name="³f¹ô_Book3" xfId="29"/>
    <cellStyle name="6Ab&amp;&amp;L&amp;&quot;Book Antiqua,Regular&quot;&amp;F. &amp;A&#10;&amp;D, &amp;Tb_x0000__x0000__x0000__x0000__x0000__x0000_" xfId="30"/>
    <cellStyle name="_x0018__x0002__x0003_⟀Å٢b_x0000__x0000_ٲbⱄÅڂbⱬÅ_x0000__x0000__x0001__x000F_" xfId="31"/>
    <cellStyle name="b_x0000__x0000__x0000__x0000__x0000__x0000__x0000__x0000__x0000__x0000__x0000__x0000__x0000__x0000__x0000__x0000__x0000__x0000__x0000__x0000__x0000__x0000__x0000__x0000__x0000__x0000__x0000__x0000__x0000__x0000__x0000__x0000_[_x0000__x0001__x0000_ _x0000_V_x0000_￼_xFFFF_Ĭ_x0000__x0001__x0000_㭸Å_x0001__x0000_℘Å_x0003__x0008__x0004_ _x0005_M_x0004_ _x0000_Ä_x0001__x0001_怑_x0000__x0000_ࢴ_x0000__x0000_b_x0007_9_x0004__x000B__x0008_D_x0004__x000B__x0000_Ä_x0001_" xfId="32"/>
    <cellStyle name="঴_x0000__x0000_b_x0000__x0000_㯤Å㠨Å濼®_x0010_烔®Ȓ_x0000__x0000__x0000__x0000__x0000__x0000__x0000_b_x0015__x0018__x0002__x0003_⟀Å٢b_x0000__x0000_ٲbⱄÅڂbⱬÅ_x0000__x0000__x0001__x000F__x000F__x0003__x0003_Å_x0014_&amp;R&amp;&quot;Arial,Bold&quot;&amp;18BBb_x0001__x0000_艼Å⢨G⹠G㓘G㭐G䇈G_x0004__x0000__x0005_&#10;_x0005__x001C__x0005_&#10;_x0000_G_x0001__x0001_怑_x0000__x0000_⦈_x0000__x0000__x0014__x0013_Currency [0]_ITOCPX_x0000_u_x0013_Currency [0]_laroux_x0000_&amp;_x0015_Currency [0]_laroux_1_x0000_Å㖄_x0004_omma_laroux_1_PLDT_T" xfId="33"/>
    <cellStyle name="Comma" xfId="34"/>
    <cellStyle name="Comma [0]" xfId="35"/>
    <cellStyle name="comma zerodec" xfId="36"/>
    <cellStyle name="Currency" xfId="37"/>
    <cellStyle name="Currency [0]" xfId="38"/>
    <cellStyle name="Currency1" xfId="39"/>
    <cellStyle name="Custom - Style8" xfId="40"/>
    <cellStyle name="Date" xfId="41"/>
    <cellStyle name="Dollar (zero dec)" xfId="42"/>
    <cellStyle name="ency [0]_laroux_x0000_&amp;_x0015_Currency [0]_laroux_1_x0000_Å㖄_x0004_omma_laroux_1_PLDT_Term loan &amp; PP-(YT)_x0000_b_x000E_Comma_laroux_2_x0000__x0000__x0000__x0000_Ṱ_x0000__x0000__x0000_Ṱ_x0000__x0000__x0000_Ṱ_x0000__x0000__x0000_" xfId="43"/>
    <cellStyle name="Fixed" xfId="44"/>
    <cellStyle name="Followed Hyperlink" xfId="45"/>
    <cellStyle name="Grey" xfId="46"/>
    <cellStyle name="Header1" xfId="47"/>
    <cellStyle name="Header2" xfId="48"/>
    <cellStyle name="Heading1" xfId="49"/>
    <cellStyle name="Heading2" xfId="50"/>
    <cellStyle name="Hyperlink" xfId="51"/>
    <cellStyle name="Input [yellow]" xfId="52"/>
    <cellStyle name="l,Bold&quot;&amp;18BBb_x0001__x0000_艼Å⢨G⹠G㓘G㭐G䇈G_x0004__x0000__x0005_&#10;_x0005__x001C__x0005_&#10;_x0000_G_x0001__x0001_怑_x0000__x0000_⦈_x0000__x0000__x0014__x0013_Currency [0]_ITOCPX_x0000_u_x0013_Currency [0]_laroux_x0000_&amp;_x0015_Curre" xfId="53"/>
    <cellStyle name="New" xfId="54"/>
    <cellStyle name="Normal - Style1" xfId="55"/>
    <cellStyle name="Œ…‹æØ‚è [0.00]_pldt" xfId="56"/>
    <cellStyle name="Œ…‹æØ‚è_pldt" xfId="57"/>
    <cellStyle name="_x0004_omma_laroux_1_PLDT_Term loan &amp; PP-(YT)_x0000_b_x000E_Comma_laroux_2_x0000__x0000__x0000__x0000_Ṱ_x0000__x0000__x0000_Ṱ_x0000__x0000__x0000_Ṱ_x0000__x0000__x0000_Ṱ_x0000__x0000__x0000_Ṱ_x0000__x0000__x0000_Ṱ_x0000__x0000__x0000_Ṱ_x0000__x0000__x0000_Ṱ_x0000__x0000__x0000_Ṱ_x0000__x0000__x0000_Ẁ_x0000__x0000__x0000_Ṱ_x0000__x0000__x0000_Ṱ_x0000__x0000__x0000_Ṱ_x0000__x0000__x0000_Ṱ_x0000__x0000__x0000_Ṱ_x0000__x0000__x0000_Ṱ_x0000__x0000__x0000_Ṱ_x0000__x0000__x0000_Ṱ_x0000__x0000__x0000_" xfId="58"/>
    <cellStyle name="Percent" xfId="59"/>
    <cellStyle name="Percent [2]" xfId="60"/>
    <cellStyle name="Rate" xfId="61"/>
    <cellStyle name="rrency [0]_laroux_1_x0000_Å㖄_x0004_omma_laroux_1_PLDT_Term loan &amp; PP-(YT)_x0000_b_x000E_Comma_laroux_2_x0000__x0000__x0000__x0000_Ṱ_x0000__x0000__x0000_Ṱ_x0000__x0000__x0000_Ṱ_x0000__x0000__x0000_Ṱ_x0000__x0000__x0000_Ṱ_x0000__x0000__x0000_Ṱ_x0000__x0000__x0000_Ṱ_x0000__x0000__x0000_Ṱ_x0000__x0000__x0000_Ṱ_x0000__x0000_" xfId="62"/>
    <cellStyle name="Total" xfId="63"/>
    <cellStyle name="Value" xfId="64"/>
    <cellStyle name="YY.MM" xfId="65"/>
    <cellStyle name="一般_3rdQTERLYREPORT" xfId="66"/>
    <cellStyle name="一般_MAcurrentmthYR2002" xfId="67"/>
    <cellStyle name="一般_Sheet1" xfId="68"/>
    <cellStyle name="一般_Sheet2" xfId="69"/>
    <cellStyle name="千分位[0]_FS" xfId="70"/>
    <cellStyle name="千分位_Book2" xfId="71"/>
    <cellStyle name="貨幣 [0]_Book3" xfId="72"/>
    <cellStyle name="貨幣_Book3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an\F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MSOFFICE\EXCEL\MTHACCTS\MPSB'2K\MP2K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tandardDoc\Nst334_Awp1_without%20ad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e\MODULE2\HSIBac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T2001\Tax1\Alp192\Tax%20Comp\TAX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Current\Sumitomo\Ye00\Awps\Sum426_Awps_Bp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DATA\Year_End_2000\Examples\Aw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file\AUD2\Nit344\Ye99\AWPs\Nit344_AWP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Year_End_2000\Examples\Aw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Year_End_2000\Examples\Arr337_Awp_Bpr_F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BAfile\Aud2\Lyf334\Ye00\BIF\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1"/>
      <sheetName val="IS3"/>
      <sheetName val="IS2"/>
      <sheetName val="PNL123WP"/>
      <sheetName val="BSWP"/>
      <sheetName val="MFGWP"/>
      <sheetName val="PNLWP"/>
      <sheetName val="FS"/>
      <sheetName val="BSA"/>
      <sheetName val="BS-assets"/>
      <sheetName val="BSE"/>
      <sheetName val="BS-E&amp;L"/>
      <sheetName val="PNLby function-12mths"/>
      <sheetName val="PNLfunction"/>
      <sheetName val="EQUITY "/>
      <sheetName val="Sheet1"/>
      <sheetName val="hspmcashflow statment"/>
      <sheetName val="cashflow statement"/>
      <sheetName val="CF2006"/>
      <sheetName val="Expenses"/>
      <sheetName val="Cost of goods sold"/>
      <sheetName val="BALANCE SHEET"/>
      <sheetName val="(Pg1)PNLby function-12mths"/>
      <sheetName val="(Pg-2)PNLfunction"/>
      <sheetName val="(Pg-3)BSA"/>
      <sheetName val="(Pg-4)BSE"/>
      <sheetName val="(Pg-5)EQUITY "/>
      <sheetName val="IS1 "/>
      <sheetName val="BSA (2)"/>
      <sheetName val="(Pg-3)BSABS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B-gl"/>
      <sheetName val="g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SA"/>
      <sheetName val="Attach"/>
      <sheetName val="Hypo"/>
      <sheetName val="F-11"/>
      <sheetName val="F-22"/>
      <sheetName val="AP110 sup"/>
      <sheetName val="AP110sup"/>
      <sheetName val="A"/>
      <sheetName val="B"/>
      <sheetName val="B-10"/>
      <sheetName val="C"/>
      <sheetName val="L"/>
      <sheetName val="U"/>
      <sheetName val="AA"/>
      <sheetName val="BB"/>
      <sheetName val="BB-10"/>
      <sheetName val="BB-30"/>
      <sheetName val="CC"/>
      <sheetName val="FF"/>
      <sheetName val="FF "/>
      <sheetName val="FF-1"/>
      <sheetName val="FF-2 (1)"/>
      <sheetName val="FF-2 (2)"/>
      <sheetName val="FF-2 (3)"/>
      <sheetName val="FF-3"/>
      <sheetName val="FF-6"/>
      <sheetName val="KK-1"/>
      <sheetName val="MM"/>
      <sheetName val="MM-1"/>
      <sheetName val="MM-10"/>
      <sheetName val="NN"/>
      <sheetName val="NN-1"/>
      <sheetName val="10"/>
      <sheetName val="20"/>
      <sheetName val="30"/>
      <sheetName val="Payroll"/>
      <sheetName val="Os"/>
      <sheetName val="A2-1"/>
      <sheetName val="A2-2"/>
      <sheetName val="A2-3"/>
      <sheetName val="A2-4"/>
      <sheetName val="A3-1"/>
      <sheetName val="A3-2"/>
      <sheetName val="A3-3"/>
      <sheetName val="A3-4"/>
      <sheetName val="A3-4-1"/>
      <sheetName val="C-1"/>
      <sheetName val="C-10"/>
      <sheetName val="C-20"/>
      <sheetName val="C-40"/>
      <sheetName val="E-1"/>
      <sheetName val="E-11"/>
      <sheetName val="E-12"/>
      <sheetName val="E-4"/>
      <sheetName val="E50"/>
      <sheetName val="F-1"/>
      <sheetName val="F-10"/>
      <sheetName val="F-20"/>
      <sheetName val="F-30"/>
      <sheetName val="F-40"/>
      <sheetName val="G-1"/>
      <sheetName val="G-10"/>
      <sheetName val="G-20"/>
      <sheetName val="G-40"/>
      <sheetName val="H"/>
      <sheetName val="H-1"/>
      <sheetName val="I"/>
      <sheetName val="K1"/>
      <sheetName val="K20"/>
      <sheetName val="Ka"/>
      <sheetName val="K"/>
      <sheetName val="K-1"/>
      <sheetName val="K-2"/>
      <sheetName val="K-3"/>
      <sheetName val="K-4"/>
      <sheetName val="K-6"/>
      <sheetName val="L-1"/>
      <sheetName val="L-10"/>
      <sheetName val="L-20"/>
      <sheetName val="M"/>
      <sheetName val="M-2"/>
      <sheetName val="M-2-1"/>
      <sheetName val="M-3"/>
      <sheetName val="M-4"/>
      <sheetName val="N"/>
      <sheetName val="N-1"/>
      <sheetName val="N-3"/>
      <sheetName val="O"/>
      <sheetName val="O-1"/>
      <sheetName val="O-2"/>
      <sheetName val="O-3"/>
      <sheetName val="O-4"/>
      <sheetName val="O-5"/>
      <sheetName val="O-6"/>
      <sheetName val="O-7"/>
      <sheetName val="O-8"/>
      <sheetName val="O-9"/>
      <sheetName val="O-10"/>
      <sheetName val="P"/>
      <sheetName val="P-1"/>
      <sheetName val="P-2"/>
      <sheetName val="P-4"/>
      <sheetName val="Q "/>
      <sheetName val="Q-1"/>
      <sheetName val="Q-2"/>
      <sheetName val="Q-3"/>
      <sheetName val="S"/>
      <sheetName val="S-1"/>
      <sheetName val="T"/>
      <sheetName val="U10"/>
      <sheetName val="U11"/>
      <sheetName val="U11-2"/>
      <sheetName val="U11-3"/>
      <sheetName val="U13"/>
      <sheetName val="U20"/>
      <sheetName val="U21"/>
      <sheetName val="Sheet4"/>
      <sheetName val="U30"/>
      <sheetName val="U40"/>
      <sheetName val="U50"/>
      <sheetName val="U-25 rawmat consumption"/>
      <sheetName val="FF_2_1_"/>
      <sheetName val="FF_2 _1_"/>
      <sheetName val="FF-21(a)"/>
      <sheetName val="gl"/>
      <sheetName val="addl cost"/>
      <sheetName val="Company Info"/>
      <sheetName val="CA Comp"/>
      <sheetName val="BPR"/>
      <sheetName val="FF-2"/>
      <sheetName val="accumdeprn"/>
      <sheetName val="0000"/>
      <sheetName val="Currency"/>
      <sheetName val="資料"/>
      <sheetName val="CA Sheet"/>
      <sheetName val="U-13-2(disc)"/>
      <sheetName val="1 LeadSchedule"/>
      <sheetName val="Leasehold improvement"/>
      <sheetName val="D"/>
      <sheetName val="O2-1-3"/>
    </sheetNames>
    <sheetDataSet>
      <sheetData sheetId="8">
        <row r="7">
          <cell r="C7" t="str">
            <v>31.12.99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D ON estimate (2)"/>
      <sheetName val="BASED ON estimate"/>
      <sheetName val="Sheet1 (3)"/>
      <sheetName val="pnl-worksheet"/>
      <sheetName val="FRS134"/>
      <sheetName val="PNLby function-12mths (2)"/>
      <sheetName val="PNLfunction"/>
      <sheetName val="BSA"/>
      <sheetName val="BSE"/>
      <sheetName val="EQUITY "/>
      <sheetName val="CASHFLOW"/>
      <sheetName val="PNL2"/>
      <sheetName val="1257"/>
      <sheetName val="PNLfunction(ff)"/>
      <sheetName val="PNL"/>
      <sheetName val="Sheet1"/>
      <sheetName val="Prepayment MV"/>
      <sheetName val="fd int receivable"/>
      <sheetName val="IS"/>
      <sheetName val="PNLby function-12mths"/>
      <sheetName val="BS-assets"/>
      <sheetName val="BS-E&amp;L"/>
      <sheetName val="Sheet1 (4)"/>
      <sheetName val="Sheet4"/>
      <sheetName val="Sheet3"/>
      <sheetName val="payment"/>
      <sheetName val="RECEIVING"/>
      <sheetName val="Sheet2"/>
      <sheetName val="HSIB"/>
      <sheetName val="HSPM "/>
      <sheetName val="HSHY"/>
      <sheetName val="HSHYHSPM"/>
      <sheetName val="Sheet2 (2)"/>
      <sheetName val="EQUITY"/>
      <sheetName val="PNL1"/>
      <sheetName val="KUOCS"/>
      <sheetName val="Sheet1 (2)"/>
      <sheetName val="P5-EQUITY "/>
      <sheetName val="Deprn"/>
      <sheetName val="FA Listing"/>
      <sheetName val="CA"/>
      <sheetName val="Estimate Tax 2007"/>
      <sheetName val="Budget"/>
      <sheetName val="Profit &amp; Loss (12 Months)"/>
      <sheetName val="FA Deprn"/>
      <sheetName val="GL Listing"/>
      <sheetName val="Prepayment"/>
      <sheetName val="HSIB-FD int receivable"/>
      <sheetName val="MV exp"/>
      <sheetName val="Budget-FRS"/>
      <sheetName val="Budget-Exp"/>
      <sheetName val="2008"/>
      <sheetName val="2007"/>
      <sheetName val="GL"/>
      <sheetName val="PNL (2)"/>
      <sheetName val="2009"/>
      <sheetName val="HSIB FA Addittion"/>
      <sheetName val="HSIB FA Disposal"/>
      <sheetName val="FA Addittion"/>
      <sheetName val="20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"/>
      <sheetName val="COM"/>
      <sheetName val="EXE"/>
      <sheetName val="PS"/>
      <sheetName val="RA"/>
      <sheetName val="s108(new)"/>
      <sheetName val="S108 (old)"/>
      <sheetName val="PL"/>
      <sheetName val="BSI"/>
      <sheetName val="S33(2)"/>
      <sheetName val="MFA"/>
      <sheetName val="AFA"/>
      <sheetName val="DFA"/>
      <sheetName val="CA"/>
      <sheetName val="IBA"/>
      <sheetName val="FormC (2)"/>
      <sheetName val="wht-paid"/>
      <sheetName val="A"/>
      <sheetName val="B"/>
      <sheetName val="C"/>
      <sheetName val="D"/>
      <sheetName val="AFA (backup)"/>
      <sheetName val="FormC"/>
      <sheetName val="FMC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salesvpurchases"/>
      <sheetName val="sales"/>
      <sheetName val="production"/>
      <sheetName val="10"/>
      <sheetName val="20"/>
      <sheetName val="30"/>
      <sheetName val="F-1"/>
      <sheetName val="F-2"/>
      <sheetName val="F-3"/>
      <sheetName val="F-7"/>
      <sheetName val="F-7'2"/>
      <sheetName val="int"/>
      <sheetName val="AA"/>
      <sheetName val="AA-1"/>
      <sheetName val="AA-50"/>
      <sheetName val="M'MM"/>
      <sheetName val="M'MM-10"/>
      <sheetName val="M'MM-20"/>
      <sheetName val="M'MM-30"/>
      <sheetName val="Interco"/>
      <sheetName val="NN"/>
      <sheetName val="cf"/>
      <sheetName val="cfwk"/>
      <sheetName val="tax"/>
      <sheetName val="deftax"/>
      <sheetName val="cost"/>
      <sheetName val="payroll"/>
      <sheetName val="prod"/>
      <sheetName val="40"/>
    </sheetNames>
    <sheetDataSet>
      <sheetData sheetId="0">
        <row r="1">
          <cell r="B1" t="str">
            <v>Sumitomo Electric Interconnect Products (M) Sdn Bhd</v>
          </cell>
        </row>
        <row r="2">
          <cell r="B2" t="str">
            <v>31 December 2000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BPR-1"/>
      <sheetName val="Note"/>
      <sheetName val="Data"/>
      <sheetName val="F-1"/>
      <sheetName val="F-2"/>
      <sheetName val="F-3"/>
      <sheetName val="F-4"/>
      <sheetName val="F-5"/>
      <sheetName val="F-6"/>
      <sheetName val="F-22"/>
      <sheetName val="10"/>
      <sheetName val="20"/>
      <sheetName val="30"/>
      <sheetName val="C"/>
      <sheetName val="FF"/>
      <sheetName val="FF-1"/>
      <sheetName val="FF-3"/>
      <sheetName val="A"/>
      <sheetName val="B"/>
      <sheetName val="B-10"/>
      <sheetName val="B-30"/>
      <sheetName val="L"/>
      <sheetName val="U"/>
      <sheetName val="U-1 "/>
      <sheetName val="U-100"/>
      <sheetName val="BB"/>
      <sheetName val="CC"/>
      <sheetName val="KK"/>
      <sheetName val="M&amp;MM"/>
      <sheetName val="PP"/>
      <sheetName val="NN"/>
      <sheetName val="sales cut off"/>
      <sheetName val="purchase cut off"/>
    </sheetNames>
    <sheetDataSet>
      <sheetData sheetId="0">
        <row r="11">
          <cell r="F11" t="str">
            <v>30.09.2000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  <sheetName val="F-2"/>
      <sheetName val="F-3"/>
      <sheetName val="F-4"/>
      <sheetName val="F-5"/>
      <sheetName val="F-11"/>
      <sheetName val="F-11a"/>
      <sheetName val="F-22"/>
      <sheetName val="B-40"/>
      <sheetName val="B-50"/>
      <sheetName val="U "/>
      <sheetName val="U-10"/>
      <sheetName val="U-30"/>
      <sheetName val="BB-30"/>
      <sheetName val="CC-30"/>
      <sheetName val="FF-1"/>
      <sheetName val="FF-2"/>
      <sheetName val="FF-3"/>
      <sheetName val="FF-4"/>
      <sheetName val="FF-4a"/>
      <sheetName val="FF-5"/>
      <sheetName val="FF-6"/>
      <sheetName val="FF-7"/>
      <sheetName val="FF-8"/>
      <sheetName val="10"/>
      <sheetName val="11"/>
      <sheetName val="20"/>
      <sheetName val="21"/>
      <sheetName val="30"/>
      <sheetName val="40"/>
      <sheetName val="50"/>
      <sheetName val="DD-10"/>
    </sheetNames>
    <sheetDataSet>
      <sheetData sheetId="17">
        <row r="1">
          <cell r="A1" t="str">
            <v>NITE BEAUTY INDUSTRIES SDN. BHD.</v>
          </cell>
        </row>
        <row r="2">
          <cell r="A2" t="str">
            <v>FILE NUMBER   :  C 0887357-07</v>
          </cell>
        </row>
        <row r="3">
          <cell r="A3" t="str">
            <v>SECTION 108 CREDIT BALANCE</v>
          </cell>
        </row>
        <row r="6">
          <cell r="A6" t="str">
            <v>YEAR</v>
          </cell>
          <cell r="C6" t="str">
            <v>BALANCE</v>
          </cell>
          <cell r="E6" t="str">
            <v>CURRENT</v>
          </cell>
          <cell r="I6" t="str">
            <v>DIVIDENDS</v>
          </cell>
          <cell r="K6" t="str">
            <v>BALANCE</v>
          </cell>
        </row>
        <row r="7">
          <cell r="A7" t="str">
            <v>ENDED</v>
          </cell>
          <cell r="C7" t="str">
            <v>B/F</v>
          </cell>
          <cell r="E7" t="str">
            <v>YEAR</v>
          </cell>
          <cell r="G7" t="str">
            <v>BALANCE</v>
          </cell>
          <cell r="I7" t="str">
            <v>PAID</v>
          </cell>
          <cell r="K7" t="str">
            <v>C/F</v>
          </cell>
        </row>
        <row r="10">
          <cell r="A10" t="str">
            <v>31.12.1996</v>
          </cell>
          <cell r="C10">
            <v>14969.4</v>
          </cell>
          <cell r="E10">
            <v>518067.6</v>
          </cell>
          <cell r="G10">
            <v>533037</v>
          </cell>
          <cell r="I10">
            <v>0</v>
          </cell>
          <cell r="K10">
            <v>533037</v>
          </cell>
        </row>
        <row r="11">
          <cell r="G11" t="str">
            <v> </v>
          </cell>
          <cell r="K11" t="str">
            <v>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BPR-1"/>
      <sheetName val="Note"/>
      <sheetName val="Data"/>
      <sheetName val="F-1"/>
      <sheetName val="F-2"/>
      <sheetName val="F-3"/>
      <sheetName val="F-4"/>
      <sheetName val="F-5"/>
      <sheetName val="F-6"/>
      <sheetName val="F-22"/>
      <sheetName val="10"/>
      <sheetName val="20"/>
      <sheetName val="30"/>
      <sheetName val="C"/>
      <sheetName val="FF"/>
      <sheetName val="FF-1"/>
      <sheetName val="FF-3"/>
      <sheetName val="A"/>
      <sheetName val="B"/>
      <sheetName val="B-10"/>
      <sheetName val="B-30"/>
      <sheetName val="L"/>
      <sheetName val="U"/>
      <sheetName val="U-1 "/>
      <sheetName val="U-100"/>
      <sheetName val="BB"/>
      <sheetName val="CC"/>
      <sheetName val="KK"/>
      <sheetName val="M&amp;MM"/>
      <sheetName val="PP"/>
      <sheetName val="NN"/>
      <sheetName val="sales cut off"/>
      <sheetName val="purchase cut off"/>
    </sheetNames>
    <sheetDataSet>
      <sheetData sheetId="0">
        <row r="11">
          <cell r="F11" t="str">
            <v>30.09.2000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Hypo"/>
      <sheetName val="BPR"/>
      <sheetName val="BPR-1"/>
      <sheetName val="FSA"/>
      <sheetName val="F-1"/>
      <sheetName val="F-2"/>
      <sheetName val="F-3"/>
      <sheetName val="F-4"/>
      <sheetName val="F-5"/>
      <sheetName val="Materiality"/>
      <sheetName val="F-11"/>
      <sheetName val="F-22"/>
      <sheetName val="Cashflow"/>
      <sheetName val="BPR balance sheet"/>
      <sheetName val="BPR profit &amp; loss"/>
      <sheetName val="BPR BS analysis"/>
      <sheetName val="BPR PL analysis"/>
      <sheetName val="B-1"/>
      <sheetName val="BB-1"/>
      <sheetName val="A"/>
      <sheetName val="B"/>
      <sheetName val="C"/>
      <sheetName val="B-20"/>
      <sheetName val="L"/>
      <sheetName val="U"/>
      <sheetName val="U-10"/>
      <sheetName val="U-20"/>
      <sheetName val="U-15"/>
      <sheetName val="AA"/>
      <sheetName val="BB"/>
      <sheetName val="CC"/>
      <sheetName val="DD"/>
      <sheetName val="FF"/>
      <sheetName val="FF-1"/>
      <sheetName val="FF-2(1)"/>
      <sheetName val="FF-2 (2)"/>
      <sheetName val="FF-3"/>
      <sheetName val="FF-4"/>
      <sheetName val="FF-6"/>
      <sheetName val="KK"/>
      <sheetName val="NN"/>
      <sheetName val="NN-2"/>
      <sheetName val="PP"/>
      <sheetName val="PP-10"/>
      <sheetName val="PP-20(1)"/>
      <sheetName val="PP-20(2)"/>
      <sheetName val="PP-20(3)"/>
      <sheetName val="PP-20(4)"/>
      <sheetName val="10"/>
      <sheetName val="20"/>
      <sheetName val="30"/>
    </sheetNames>
    <sheetDataSet>
      <sheetData sheetId="35">
        <row r="1">
          <cell r="A1" t="str">
            <v>Name of Company : Arrow Packaging Sdn Bhd</v>
          </cell>
        </row>
        <row r="2">
          <cell r="A2" t="str">
            <v>FILE NUMBER   :  C 4880034-01</v>
          </cell>
        </row>
        <row r="3">
          <cell r="A3" t="str">
            <v>SECTION 108 CREDIT BALANCE</v>
          </cell>
        </row>
        <row r="6">
          <cell r="A6" t="str">
            <v>YEAR</v>
          </cell>
          <cell r="C6" t="str">
            <v>BALANCE</v>
          </cell>
          <cell r="E6" t="str">
            <v>CURRENT</v>
          </cell>
          <cell r="I6" t="str">
            <v>DIVIDENDS</v>
          </cell>
          <cell r="K6" t="str">
            <v>BALANCE</v>
          </cell>
        </row>
        <row r="7">
          <cell r="A7" t="str">
            <v>ENDED</v>
          </cell>
          <cell r="C7" t="str">
            <v>B/F</v>
          </cell>
          <cell r="E7" t="str">
            <v>YEAR</v>
          </cell>
          <cell r="G7" t="str">
            <v>BALANCE</v>
          </cell>
          <cell r="I7" t="str">
            <v>PAID</v>
          </cell>
          <cell r="K7" t="str">
            <v>C/F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WT(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4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35.375" style="12" customWidth="1"/>
    <col min="2" max="2" width="4.625" style="12" customWidth="1"/>
    <col min="3" max="3" width="12.625" style="18" customWidth="1"/>
    <col min="4" max="4" width="12.625" style="53" customWidth="1"/>
    <col min="5" max="5" width="11.625" style="17" customWidth="1"/>
    <col min="6" max="6" width="11.875" style="18" customWidth="1"/>
    <col min="7" max="16384" width="8.00390625" style="16" customWidth="1"/>
  </cols>
  <sheetData>
    <row r="1" spans="4:6" ht="15.75">
      <c r="D1" s="7"/>
      <c r="F1" s="3"/>
    </row>
    <row r="2" ht="15.75">
      <c r="D2" s="11"/>
    </row>
    <row r="3" spans="1:6" s="9" customFormat="1" ht="15.75" customHeight="1">
      <c r="A3" s="61" t="s">
        <v>0</v>
      </c>
      <c r="B3" s="62"/>
      <c r="C3" s="62"/>
      <c r="D3" s="257"/>
      <c r="E3" s="62"/>
      <c r="F3" s="257"/>
    </row>
    <row r="4" spans="1:6" s="9" customFormat="1" ht="15.75" customHeight="1">
      <c r="A4" s="65" t="s">
        <v>1</v>
      </c>
      <c r="B4" s="62"/>
      <c r="C4" s="62"/>
      <c r="D4" s="257"/>
      <c r="E4" s="257"/>
      <c r="F4" s="66"/>
    </row>
    <row r="5" spans="1:6" s="9" customFormat="1" ht="15.75" customHeight="1">
      <c r="A5" s="67" t="s">
        <v>13</v>
      </c>
      <c r="B5" s="62"/>
      <c r="C5" s="62"/>
      <c r="D5" s="258"/>
      <c r="E5" s="257"/>
      <c r="F5" s="69"/>
    </row>
    <row r="6" spans="1:6" s="9" customFormat="1" ht="4.5" customHeight="1">
      <c r="A6" s="259"/>
      <c r="B6" s="260"/>
      <c r="C6" s="260"/>
      <c r="D6" s="261"/>
      <c r="E6" s="262"/>
      <c r="F6" s="65"/>
    </row>
    <row r="7" spans="1:6" ht="15.75" customHeight="1">
      <c r="A7" s="170" t="s">
        <v>80</v>
      </c>
      <c r="B7" s="263"/>
      <c r="C7" s="263"/>
      <c r="D7" s="264"/>
      <c r="E7" s="265"/>
      <c r="F7" s="266"/>
    </row>
    <row r="8" spans="1:6" ht="15.75" customHeight="1">
      <c r="A8" s="170" t="s">
        <v>124</v>
      </c>
      <c r="B8" s="263"/>
      <c r="C8" s="266"/>
      <c r="D8" s="72"/>
      <c r="E8" s="265"/>
      <c r="F8" s="266"/>
    </row>
    <row r="9" spans="1:6" s="9" customFormat="1" ht="15.75" customHeight="1">
      <c r="A9" s="74" t="s">
        <v>2</v>
      </c>
      <c r="B9" s="260"/>
      <c r="C9" s="260"/>
      <c r="D9" s="261"/>
      <c r="E9" s="262"/>
      <c r="F9" s="65"/>
    </row>
    <row r="10" spans="2:6" s="54" customFormat="1" ht="15.75" customHeight="1">
      <c r="B10" s="55"/>
      <c r="C10" s="1"/>
      <c r="D10" s="6"/>
      <c r="E10" s="14"/>
      <c r="F10" s="15"/>
    </row>
    <row r="11" spans="1:6" s="54" customFormat="1" ht="15.75" customHeight="1">
      <c r="A11" s="221"/>
      <c r="B11" s="251"/>
      <c r="C11" s="267" t="s">
        <v>67</v>
      </c>
      <c r="D11" s="267" t="s">
        <v>66</v>
      </c>
      <c r="E11" s="267" t="s">
        <v>67</v>
      </c>
      <c r="F11" s="267" t="s">
        <v>66</v>
      </c>
    </row>
    <row r="12" spans="1:6" s="54" customFormat="1" ht="15.75" customHeight="1">
      <c r="A12" s="222"/>
      <c r="B12" s="252"/>
      <c r="C12" s="282" t="s">
        <v>119</v>
      </c>
      <c r="D12" s="282" t="s">
        <v>119</v>
      </c>
      <c r="E12" s="254" t="s">
        <v>127</v>
      </c>
      <c r="F12" s="254" t="s">
        <v>127</v>
      </c>
    </row>
    <row r="13" spans="1:6" s="54" customFormat="1" ht="15.75" customHeight="1">
      <c r="A13" s="222"/>
      <c r="B13" s="91"/>
      <c r="C13" s="283" t="s">
        <v>120</v>
      </c>
      <c r="D13" s="283" t="s">
        <v>120</v>
      </c>
      <c r="E13" s="254" t="s">
        <v>110</v>
      </c>
      <c r="F13" s="254" t="s">
        <v>110</v>
      </c>
    </row>
    <row r="14" spans="1:6" s="54" customFormat="1" ht="15.75" customHeight="1">
      <c r="A14" s="222"/>
      <c r="B14" s="91"/>
      <c r="C14" s="253" t="s">
        <v>125</v>
      </c>
      <c r="D14" s="253" t="s">
        <v>126</v>
      </c>
      <c r="E14" s="254" t="s">
        <v>111</v>
      </c>
      <c r="F14" s="254" t="s">
        <v>111</v>
      </c>
    </row>
    <row r="15" spans="1:6" s="54" customFormat="1" ht="15.75" customHeight="1">
      <c r="A15" s="223"/>
      <c r="B15" s="255" t="s">
        <v>112</v>
      </c>
      <c r="C15" s="256" t="s">
        <v>3</v>
      </c>
      <c r="D15" s="256" t="s">
        <v>3</v>
      </c>
      <c r="E15" s="256" t="s">
        <v>3</v>
      </c>
      <c r="F15" s="256" t="s">
        <v>3</v>
      </c>
    </row>
    <row r="16" spans="1:6" s="48" customFormat="1" ht="17.25" customHeight="1">
      <c r="A16" s="207" t="s">
        <v>32</v>
      </c>
      <c r="B16" s="208">
        <v>7</v>
      </c>
      <c r="C16" s="209">
        <v>54332</v>
      </c>
      <c r="D16" s="209">
        <v>49342</v>
      </c>
      <c r="E16" s="209">
        <f>51180+55633+54332</f>
        <v>161145</v>
      </c>
      <c r="F16" s="209">
        <f>54510+55443+49342</f>
        <v>159295</v>
      </c>
    </row>
    <row r="17" spans="1:6" s="48" customFormat="1" ht="17.25" customHeight="1">
      <c r="A17" s="210" t="s">
        <v>33</v>
      </c>
      <c r="B17" s="211"/>
      <c r="C17" s="209">
        <f>-54332+19001</f>
        <v>-35331</v>
      </c>
      <c r="D17" s="209">
        <f>-49342+16244-507</f>
        <v>-33605</v>
      </c>
      <c r="E17" s="209">
        <f>-51180+17760-35406-35331</f>
        <v>-104157</v>
      </c>
      <c r="F17" s="209">
        <f>-34418-35301-33098-507</f>
        <v>-103324</v>
      </c>
    </row>
    <row r="18" spans="1:6" s="48" customFormat="1" ht="17.25" customHeight="1">
      <c r="A18" s="212" t="s">
        <v>34</v>
      </c>
      <c r="B18" s="213"/>
      <c r="C18" s="209">
        <f>+C16+C17</f>
        <v>19001</v>
      </c>
      <c r="D18" s="209">
        <f>+D16+D17</f>
        <v>15737</v>
      </c>
      <c r="E18" s="209">
        <f>+E16+E17</f>
        <v>56988</v>
      </c>
      <c r="F18" s="209">
        <f>+F16+F17</f>
        <v>55971</v>
      </c>
    </row>
    <row r="19" spans="1:6" s="48" customFormat="1" ht="17.25" customHeight="1">
      <c r="A19" s="210" t="s">
        <v>35</v>
      </c>
      <c r="B19" s="211"/>
      <c r="C19" s="209">
        <v>574</v>
      </c>
      <c r="D19" s="209">
        <v>345</v>
      </c>
      <c r="E19" s="209">
        <f>406+528+574</f>
        <v>1508</v>
      </c>
      <c r="F19" s="209">
        <f>420+670+345</f>
        <v>1435</v>
      </c>
    </row>
    <row r="20" spans="1:6" s="48" customFormat="1" ht="17.25" customHeight="1">
      <c r="A20" s="210" t="s">
        <v>36</v>
      </c>
      <c r="B20" s="211"/>
      <c r="C20" s="209">
        <v>-4238</v>
      </c>
      <c r="D20" s="209">
        <v>-4135</v>
      </c>
      <c r="E20" s="209">
        <f>-3655-275-297-4146-4238</f>
        <v>-12611</v>
      </c>
      <c r="F20" s="209">
        <f>-4111-4285-4135</f>
        <v>-12531</v>
      </c>
    </row>
    <row r="21" spans="1:6" s="48" customFormat="1" ht="17.25" customHeight="1">
      <c r="A21" s="210" t="s">
        <v>37</v>
      </c>
      <c r="B21" s="211"/>
      <c r="C21" s="209">
        <f>-10436+4238</f>
        <v>-6198</v>
      </c>
      <c r="D21" s="209">
        <f>-6123+507</f>
        <v>-5616</v>
      </c>
      <c r="E21" s="209">
        <f>-5723-1-23-6264-6198</f>
        <v>-18209</v>
      </c>
      <c r="F21" s="209">
        <f>-6447-6303-6123+507</f>
        <v>-18366</v>
      </c>
    </row>
    <row r="22" spans="1:6" s="48" customFormat="1" ht="17.25" customHeight="1">
      <c r="A22" s="212" t="s">
        <v>38</v>
      </c>
      <c r="B22" s="214"/>
      <c r="C22" s="215">
        <f>SUM(C18:C21)</f>
        <v>9139</v>
      </c>
      <c r="D22" s="215">
        <f>SUM(D18:D21)</f>
        <v>6331</v>
      </c>
      <c r="E22" s="215">
        <f>SUM(E18:E21)</f>
        <v>27676</v>
      </c>
      <c r="F22" s="215">
        <f>SUM(F18:F21)</f>
        <v>26509</v>
      </c>
    </row>
    <row r="23" spans="1:6" s="48" customFormat="1" ht="17.25" customHeight="1">
      <c r="A23" s="210" t="s">
        <v>39</v>
      </c>
      <c r="B23" s="216"/>
      <c r="C23" s="215">
        <v>0</v>
      </c>
      <c r="D23" s="215">
        <v>-1</v>
      </c>
      <c r="E23" s="215">
        <v>0</v>
      </c>
      <c r="F23" s="215">
        <v>-1</v>
      </c>
    </row>
    <row r="24" spans="1:6" s="48" customFormat="1" ht="17.25" customHeight="1">
      <c r="A24" s="212" t="s">
        <v>7</v>
      </c>
      <c r="B24" s="214"/>
      <c r="C24" s="224">
        <f>SUM(C22:C23)</f>
        <v>9139</v>
      </c>
      <c r="D24" s="224">
        <f>SUM(D22:D23)</f>
        <v>6330</v>
      </c>
      <c r="E24" s="224">
        <f>SUM(E22:E23)</f>
        <v>27676</v>
      </c>
      <c r="F24" s="224">
        <f>SUM(F22:F23)</f>
        <v>26508</v>
      </c>
    </row>
    <row r="25" spans="1:6" s="48" customFormat="1" ht="17.25" customHeight="1">
      <c r="A25" s="210" t="s">
        <v>40</v>
      </c>
      <c r="B25" s="216">
        <v>17</v>
      </c>
      <c r="C25" s="215">
        <v>-2273</v>
      </c>
      <c r="D25" s="215">
        <v>-1361</v>
      </c>
      <c r="E25" s="215">
        <v>-7032</v>
      </c>
      <c r="F25" s="215">
        <f>-2510-2553-1361</f>
        <v>-6424</v>
      </c>
    </row>
    <row r="26" spans="1:6" s="48" customFormat="1" ht="18.75" customHeight="1">
      <c r="A26" s="212" t="s">
        <v>43</v>
      </c>
      <c r="B26" s="217"/>
      <c r="C26" s="224">
        <f>+C24+C25</f>
        <v>6866</v>
      </c>
      <c r="D26" s="224">
        <f>+D24+D25</f>
        <v>4969</v>
      </c>
      <c r="E26" s="224">
        <f>+E24+E25</f>
        <v>20644</v>
      </c>
      <c r="F26" s="224">
        <f>+F24+F25</f>
        <v>20084</v>
      </c>
    </row>
    <row r="27" spans="1:8" s="4" customFormat="1" ht="15.75" customHeight="1">
      <c r="A27" s="247" t="s">
        <v>81</v>
      </c>
      <c r="B27" s="230"/>
      <c r="C27" s="230"/>
      <c r="D27" s="231"/>
      <c r="E27" s="232"/>
      <c r="F27" s="232"/>
      <c r="G27" s="56"/>
      <c r="H27" s="56"/>
    </row>
    <row r="28" spans="1:8" s="4" customFormat="1" ht="15.75" customHeight="1">
      <c r="A28" s="245" t="s">
        <v>106</v>
      </c>
      <c r="B28" s="227"/>
      <c r="C28" s="246">
        <v>0</v>
      </c>
      <c r="D28" s="246">
        <v>0</v>
      </c>
      <c r="E28" s="246">
        <v>0</v>
      </c>
      <c r="F28" s="246">
        <v>0</v>
      </c>
      <c r="G28" s="56"/>
      <c r="H28" s="56"/>
    </row>
    <row r="29" spans="1:8" s="4" customFormat="1" ht="15.75" customHeight="1">
      <c r="A29" s="229" t="s">
        <v>82</v>
      </c>
      <c r="B29" s="230"/>
      <c r="C29" s="230"/>
      <c r="D29" s="231"/>
      <c r="E29" s="232"/>
      <c r="F29" s="232"/>
      <c r="G29" s="56"/>
      <c r="H29" s="56"/>
    </row>
    <row r="30" spans="1:8" s="4" customFormat="1" ht="15.75" customHeight="1" thickBot="1">
      <c r="A30" s="249" t="s">
        <v>79</v>
      </c>
      <c r="B30" s="250"/>
      <c r="C30" s="228">
        <f>+C26+C28</f>
        <v>6866</v>
      </c>
      <c r="D30" s="228">
        <f>+D26+D28</f>
        <v>4969</v>
      </c>
      <c r="E30" s="228">
        <f>+E26+E28</f>
        <v>20644</v>
      </c>
      <c r="F30" s="228">
        <f>+F26+F28</f>
        <v>20084</v>
      </c>
      <c r="G30" s="56"/>
      <c r="H30" s="56"/>
    </row>
    <row r="31" spans="1:6" s="48" customFormat="1" ht="18" customHeight="1" thickTop="1">
      <c r="A31" s="243"/>
      <c r="B31" s="238"/>
      <c r="C31" s="225"/>
      <c r="D31" s="226"/>
      <c r="E31" s="226"/>
      <c r="F31" s="226"/>
    </row>
    <row r="32" spans="1:6" s="48" customFormat="1" ht="15.75" customHeight="1">
      <c r="A32" s="248" t="s">
        <v>47</v>
      </c>
      <c r="B32" s="234"/>
      <c r="C32" s="235"/>
      <c r="D32" s="236"/>
      <c r="E32" s="236"/>
      <c r="F32" s="236"/>
    </row>
    <row r="33" spans="1:6" s="48" customFormat="1" ht="15.75" customHeight="1">
      <c r="A33" s="243" t="s">
        <v>72</v>
      </c>
      <c r="B33" s="238"/>
      <c r="C33" s="244">
        <f>+C26</f>
        <v>6866</v>
      </c>
      <c r="D33" s="244">
        <f>+D26</f>
        <v>4969</v>
      </c>
      <c r="E33" s="244">
        <f>+E26</f>
        <v>20644</v>
      </c>
      <c r="F33" s="244">
        <f>+F26</f>
        <v>20084</v>
      </c>
    </row>
    <row r="34" spans="1:6" s="48" customFormat="1" ht="15.75" customHeight="1">
      <c r="A34" s="233" t="s">
        <v>71</v>
      </c>
      <c r="B34" s="234"/>
      <c r="C34" s="235"/>
      <c r="D34" s="236"/>
      <c r="E34" s="236"/>
      <c r="F34" s="236"/>
    </row>
    <row r="35" spans="1:6" s="48" customFormat="1" ht="15.75" customHeight="1">
      <c r="A35" s="239" t="s">
        <v>104</v>
      </c>
      <c r="B35" s="240"/>
      <c r="C35" s="241"/>
      <c r="D35" s="242"/>
      <c r="E35" s="242"/>
      <c r="F35" s="242"/>
    </row>
    <row r="36" spans="1:6" s="48" customFormat="1" ht="15.75" customHeight="1">
      <c r="A36" s="237" t="s">
        <v>105</v>
      </c>
      <c r="B36" s="238"/>
      <c r="C36" s="244">
        <f>+C30</f>
        <v>6866</v>
      </c>
      <c r="D36" s="244">
        <f>+D30</f>
        <v>4969</v>
      </c>
      <c r="E36" s="244">
        <f>+E30</f>
        <v>20644</v>
      </c>
      <c r="F36" s="244">
        <f>+F30</f>
        <v>20084</v>
      </c>
    </row>
    <row r="37" spans="1:6" s="48" customFormat="1" ht="13.5" customHeight="1">
      <c r="A37" s="248"/>
      <c r="B37" s="234"/>
      <c r="C37" s="235"/>
      <c r="D37" s="236"/>
      <c r="E37" s="236"/>
      <c r="F37" s="236"/>
    </row>
    <row r="38" spans="1:6" s="48" customFormat="1" ht="16.5" customHeight="1">
      <c r="A38" s="269" t="s">
        <v>65</v>
      </c>
      <c r="B38" s="240"/>
      <c r="C38" s="241"/>
      <c r="D38" s="242"/>
      <c r="E38" s="242"/>
      <c r="F38" s="242"/>
    </row>
    <row r="39" spans="1:6" s="48" customFormat="1" ht="16.5" customHeight="1">
      <c r="A39" s="268" t="s">
        <v>73</v>
      </c>
      <c r="B39" s="238"/>
      <c r="C39" s="225"/>
      <c r="D39" s="226"/>
      <c r="E39" s="226"/>
      <c r="F39" s="226"/>
    </row>
    <row r="40" spans="1:6" s="48" customFormat="1" ht="16.5" customHeight="1">
      <c r="A40" s="219" t="s">
        <v>41</v>
      </c>
      <c r="B40" s="218">
        <v>26</v>
      </c>
      <c r="C40" s="220">
        <f>+C33/120000*100</f>
        <v>5.721666666666667</v>
      </c>
      <c r="D40" s="220">
        <f>+D33/120000*100</f>
        <v>4.140833333333333</v>
      </c>
      <c r="E40" s="220">
        <f>+E33/120000*100</f>
        <v>17.203333333333333</v>
      </c>
      <c r="F40" s="220">
        <f>+F33/120000*100</f>
        <v>16.736666666666665</v>
      </c>
    </row>
    <row r="41" spans="1:6" s="48" customFormat="1" ht="16.5" customHeight="1">
      <c r="A41" s="219" t="s">
        <v>42</v>
      </c>
      <c r="B41" s="218">
        <v>26</v>
      </c>
      <c r="C41" s="220">
        <f>C40</f>
        <v>5.721666666666667</v>
      </c>
      <c r="D41" s="220">
        <f>D40</f>
        <v>4.140833333333333</v>
      </c>
      <c r="E41" s="220">
        <f>E40</f>
        <v>17.203333333333333</v>
      </c>
      <c r="F41" s="220">
        <f>F40</f>
        <v>16.736666666666665</v>
      </c>
    </row>
    <row r="42" spans="1:6" s="12" customFormat="1" ht="13.5" customHeight="1">
      <c r="A42" s="47"/>
      <c r="B42" s="37"/>
      <c r="C42" s="50"/>
      <c r="D42" s="50"/>
      <c r="E42" s="50"/>
      <c r="F42" s="50"/>
    </row>
    <row r="43" spans="1:6" s="12" customFormat="1" ht="15.75">
      <c r="A43" s="121" t="s">
        <v>107</v>
      </c>
      <c r="B43" s="31"/>
      <c r="C43" s="274"/>
      <c r="D43" s="275"/>
      <c r="E43" s="57"/>
      <c r="F43" s="276"/>
    </row>
    <row r="44" spans="1:6" s="12" customFormat="1" ht="15.75">
      <c r="A44" s="121" t="s">
        <v>109</v>
      </c>
      <c r="B44" s="31"/>
      <c r="C44" s="274"/>
      <c r="D44" s="275"/>
      <c r="E44" s="57"/>
      <c r="F44" s="276"/>
    </row>
    <row r="45" spans="1:6" s="12" customFormat="1" ht="15.75">
      <c r="A45" s="121" t="s">
        <v>108</v>
      </c>
      <c r="B45" s="31"/>
      <c r="C45" s="274"/>
      <c r="D45" s="275"/>
      <c r="E45" s="57"/>
      <c r="F45" s="276"/>
    </row>
    <row r="46" spans="3:6" s="12" customFormat="1" ht="15.75">
      <c r="C46" s="49"/>
      <c r="D46" s="49"/>
      <c r="E46" s="49"/>
      <c r="F46" s="49"/>
    </row>
    <row r="47" spans="3:6" s="12" customFormat="1" ht="15.75">
      <c r="C47" s="49"/>
      <c r="D47" s="49"/>
      <c r="E47" s="49"/>
      <c r="F47" s="49"/>
    </row>
    <row r="48" spans="3:6" s="12" customFormat="1" ht="15.75">
      <c r="C48" s="49"/>
      <c r="D48" s="49"/>
      <c r="E48" s="49"/>
      <c r="F48" s="49"/>
    </row>
    <row r="49" spans="3:6" s="12" customFormat="1" ht="15.75">
      <c r="C49" s="49"/>
      <c r="D49" s="51"/>
      <c r="E49" s="49"/>
      <c r="F49" s="49"/>
    </row>
    <row r="50" spans="3:6" s="12" customFormat="1" ht="15.75">
      <c r="C50" s="49"/>
      <c r="D50" s="51"/>
      <c r="E50" s="49"/>
      <c r="F50" s="49"/>
    </row>
    <row r="51" spans="3:6" s="12" customFormat="1" ht="15.75">
      <c r="C51" s="49"/>
      <c r="D51" s="51"/>
      <c r="E51" s="49"/>
      <c r="F51" s="49"/>
    </row>
    <row r="52" spans="3:6" s="12" customFormat="1" ht="15.75">
      <c r="C52" s="49"/>
      <c r="D52" s="51"/>
      <c r="E52" s="49"/>
      <c r="F52" s="49"/>
    </row>
    <row r="53" spans="3:6" s="12" customFormat="1" ht="15.75">
      <c r="C53" s="49"/>
      <c r="D53" s="51"/>
      <c r="E53" s="49"/>
      <c r="F53" s="49"/>
    </row>
    <row r="54" spans="3:6" s="12" customFormat="1" ht="15.75">
      <c r="C54" s="49"/>
      <c r="D54" s="51"/>
      <c r="E54" s="49"/>
      <c r="F54" s="49"/>
    </row>
    <row r="55" spans="3:6" s="12" customFormat="1" ht="15.75">
      <c r="C55" s="49"/>
      <c r="D55" s="51"/>
      <c r="E55" s="49"/>
      <c r="F55" s="49"/>
    </row>
    <row r="56" spans="3:6" s="12" customFormat="1" ht="15.75">
      <c r="C56" s="49"/>
      <c r="D56" s="51"/>
      <c r="E56" s="49"/>
      <c r="F56" s="49"/>
    </row>
    <row r="57" spans="3:6" s="12" customFormat="1" ht="15.75">
      <c r="C57" s="49"/>
      <c r="D57" s="51"/>
      <c r="E57" s="49"/>
      <c r="F57" s="49"/>
    </row>
    <row r="58" spans="3:6" s="12" customFormat="1" ht="15.75">
      <c r="C58" s="49"/>
      <c r="D58" s="51"/>
      <c r="E58" s="49"/>
      <c r="F58" s="49"/>
    </row>
    <row r="59" spans="3:6" s="12" customFormat="1" ht="15.75">
      <c r="C59" s="49"/>
      <c r="D59" s="51"/>
      <c r="E59" s="49"/>
      <c r="F59" s="49"/>
    </row>
    <row r="60" spans="3:6" s="12" customFormat="1" ht="15.75">
      <c r="C60" s="49"/>
      <c r="D60" s="51"/>
      <c r="E60" s="49"/>
      <c r="F60" s="49"/>
    </row>
    <row r="61" spans="3:6" s="12" customFormat="1" ht="15.75">
      <c r="C61" s="49"/>
      <c r="D61" s="51"/>
      <c r="E61" s="49"/>
      <c r="F61" s="49"/>
    </row>
    <row r="62" spans="3:6" s="12" customFormat="1" ht="15.75">
      <c r="C62" s="49"/>
      <c r="D62" s="51"/>
      <c r="E62" s="49"/>
      <c r="F62" s="49"/>
    </row>
    <row r="63" spans="3:6" s="12" customFormat="1" ht="15.75">
      <c r="C63" s="49"/>
      <c r="D63" s="51"/>
      <c r="E63" s="49"/>
      <c r="F63" s="49"/>
    </row>
    <row r="64" spans="3:6" s="12" customFormat="1" ht="15.75">
      <c r="C64" s="49"/>
      <c r="D64" s="51"/>
      <c r="E64" s="49"/>
      <c r="F64" s="49"/>
    </row>
    <row r="65" spans="3:6" s="12" customFormat="1" ht="15.75">
      <c r="C65" s="49"/>
      <c r="D65" s="51"/>
      <c r="E65" s="49"/>
      <c r="F65" s="49"/>
    </row>
    <row r="66" spans="3:6" s="12" customFormat="1" ht="15.75">
      <c r="C66" s="49"/>
      <c r="D66" s="51"/>
      <c r="E66" s="49"/>
      <c r="F66" s="49"/>
    </row>
    <row r="67" spans="3:6" s="12" customFormat="1" ht="15.75">
      <c r="C67" s="49"/>
      <c r="D67" s="51"/>
      <c r="E67" s="49"/>
      <c r="F67" s="49"/>
    </row>
    <row r="68" spans="3:6" s="12" customFormat="1" ht="15.75">
      <c r="C68" s="49"/>
      <c r="D68" s="51"/>
      <c r="E68" s="49"/>
      <c r="F68" s="49"/>
    </row>
    <row r="69" spans="3:6" s="12" customFormat="1" ht="15.75">
      <c r="C69" s="49"/>
      <c r="D69" s="51"/>
      <c r="E69" s="49"/>
      <c r="F69" s="49"/>
    </row>
    <row r="70" spans="3:6" s="12" customFormat="1" ht="15.75">
      <c r="C70" s="49"/>
      <c r="D70" s="51"/>
      <c r="E70" s="49"/>
      <c r="F70" s="49"/>
    </row>
    <row r="71" spans="3:6" s="12" customFormat="1" ht="15.75">
      <c r="C71" s="49"/>
      <c r="D71" s="51"/>
      <c r="E71" s="49"/>
      <c r="F71" s="49"/>
    </row>
    <row r="72" spans="3:6" s="12" customFormat="1" ht="15.75">
      <c r="C72" s="49"/>
      <c r="D72" s="51"/>
      <c r="E72" s="49"/>
      <c r="F72" s="49"/>
    </row>
    <row r="73" spans="3:6" s="12" customFormat="1" ht="15.75">
      <c r="C73" s="49"/>
      <c r="D73" s="51"/>
      <c r="E73" s="49"/>
      <c r="F73" s="49"/>
    </row>
    <row r="74" spans="3:6" s="12" customFormat="1" ht="15.75">
      <c r="C74" s="49"/>
      <c r="D74" s="51"/>
      <c r="E74" s="49"/>
      <c r="F74" s="49"/>
    </row>
    <row r="75" spans="3:6" s="12" customFormat="1" ht="15.75">
      <c r="C75" s="49"/>
      <c r="D75" s="51"/>
      <c r="E75" s="49"/>
      <c r="F75" s="49"/>
    </row>
    <row r="76" spans="3:6" s="12" customFormat="1" ht="15.75">
      <c r="C76" s="49"/>
      <c r="D76" s="51"/>
      <c r="E76" s="49"/>
      <c r="F76" s="49"/>
    </row>
    <row r="77" spans="3:6" s="12" customFormat="1" ht="15.75">
      <c r="C77" s="49"/>
      <c r="D77" s="51"/>
      <c r="E77" s="49"/>
      <c r="F77" s="49"/>
    </row>
    <row r="78" spans="3:6" s="12" customFormat="1" ht="15.75">
      <c r="C78" s="49"/>
      <c r="D78" s="51"/>
      <c r="E78" s="49"/>
      <c r="F78" s="49"/>
    </row>
    <row r="79" spans="3:6" s="12" customFormat="1" ht="15.75">
      <c r="C79" s="49"/>
      <c r="D79" s="51"/>
      <c r="E79" s="49"/>
      <c r="F79" s="49"/>
    </row>
    <row r="80" spans="3:6" s="12" customFormat="1" ht="15.75">
      <c r="C80" s="49"/>
      <c r="D80" s="51"/>
      <c r="E80" s="49"/>
      <c r="F80" s="49"/>
    </row>
    <row r="81" spans="3:6" s="12" customFormat="1" ht="15.75">
      <c r="C81" s="49"/>
      <c r="D81" s="51"/>
      <c r="E81" s="49"/>
      <c r="F81" s="49"/>
    </row>
    <row r="82" spans="3:6" s="12" customFormat="1" ht="15.75">
      <c r="C82" s="49"/>
      <c r="D82" s="51"/>
      <c r="E82" s="49"/>
      <c r="F82" s="49"/>
    </row>
    <row r="83" spans="3:6" s="12" customFormat="1" ht="15.75">
      <c r="C83" s="49"/>
      <c r="D83" s="51"/>
      <c r="E83" s="49"/>
      <c r="F83" s="49"/>
    </row>
    <row r="84" spans="3:6" s="12" customFormat="1" ht="15.75">
      <c r="C84" s="49"/>
      <c r="D84" s="51"/>
      <c r="E84" s="49"/>
      <c r="F84" s="49"/>
    </row>
    <row r="85" spans="3:6" s="12" customFormat="1" ht="15.75">
      <c r="C85" s="49"/>
      <c r="D85" s="51"/>
      <c r="E85" s="49"/>
      <c r="F85" s="49"/>
    </row>
    <row r="86" spans="3:6" s="12" customFormat="1" ht="15.75">
      <c r="C86" s="49"/>
      <c r="D86" s="51"/>
      <c r="E86" s="49"/>
      <c r="F86" s="49"/>
    </row>
    <row r="87" spans="3:6" s="12" customFormat="1" ht="15.75">
      <c r="C87" s="49"/>
      <c r="D87" s="51"/>
      <c r="E87" s="49"/>
      <c r="F87" s="49"/>
    </row>
    <row r="88" spans="3:6" s="12" customFormat="1" ht="15.75">
      <c r="C88" s="49"/>
      <c r="D88" s="51"/>
      <c r="E88" s="49"/>
      <c r="F88" s="49"/>
    </row>
    <row r="89" spans="3:6" s="12" customFormat="1" ht="15.75">
      <c r="C89" s="49"/>
      <c r="D89" s="51"/>
      <c r="E89" s="49"/>
      <c r="F89" s="49"/>
    </row>
    <row r="90" spans="3:6" s="12" customFormat="1" ht="15.75">
      <c r="C90" s="49"/>
      <c r="D90" s="51"/>
      <c r="E90" s="49"/>
      <c r="F90" s="49"/>
    </row>
    <row r="91" spans="3:6" s="12" customFormat="1" ht="15.75">
      <c r="C91" s="49"/>
      <c r="D91" s="51"/>
      <c r="E91" s="49"/>
      <c r="F91" s="49"/>
    </row>
    <row r="92" spans="3:6" s="12" customFormat="1" ht="15.75">
      <c r="C92" s="49"/>
      <c r="D92" s="51"/>
      <c r="E92" s="49"/>
      <c r="F92" s="49"/>
    </row>
    <row r="93" spans="3:6" s="12" customFormat="1" ht="15.75">
      <c r="C93" s="49"/>
      <c r="D93" s="51"/>
      <c r="E93" s="49"/>
      <c r="F93" s="49"/>
    </row>
    <row r="94" spans="3:6" s="12" customFormat="1" ht="15.75">
      <c r="C94" s="49"/>
      <c r="D94" s="51"/>
      <c r="E94" s="49"/>
      <c r="F94" s="49"/>
    </row>
    <row r="95" spans="3:6" s="12" customFormat="1" ht="15.75">
      <c r="C95" s="49"/>
      <c r="D95" s="51"/>
      <c r="E95" s="49"/>
      <c r="F95" s="49"/>
    </row>
    <row r="96" spans="3:6" s="12" customFormat="1" ht="15.75">
      <c r="C96" s="49"/>
      <c r="D96" s="51"/>
      <c r="E96" s="49"/>
      <c r="F96" s="49"/>
    </row>
    <row r="97" spans="3:6" s="12" customFormat="1" ht="15.75">
      <c r="C97" s="49"/>
      <c r="D97" s="51"/>
      <c r="E97" s="49"/>
      <c r="F97" s="49"/>
    </row>
    <row r="98" spans="3:6" s="12" customFormat="1" ht="15.75">
      <c r="C98" s="49"/>
      <c r="D98" s="51"/>
      <c r="E98" s="49"/>
      <c r="F98" s="49"/>
    </row>
    <row r="99" spans="3:6" s="12" customFormat="1" ht="15.75">
      <c r="C99" s="49"/>
      <c r="D99" s="51"/>
      <c r="E99" s="49"/>
      <c r="F99" s="49"/>
    </row>
    <row r="100" spans="3:6" s="12" customFormat="1" ht="15.75">
      <c r="C100" s="49"/>
      <c r="D100" s="51"/>
      <c r="E100" s="49"/>
      <c r="F100" s="49"/>
    </row>
    <row r="101" spans="3:6" s="12" customFormat="1" ht="15.75">
      <c r="C101" s="49"/>
      <c r="D101" s="51"/>
      <c r="E101" s="49"/>
      <c r="F101" s="49"/>
    </row>
    <row r="102" spans="3:6" s="12" customFormat="1" ht="15.75">
      <c r="C102" s="49"/>
      <c r="D102" s="51"/>
      <c r="E102" s="49"/>
      <c r="F102" s="49"/>
    </row>
    <row r="103" spans="3:6" s="12" customFormat="1" ht="15.75">
      <c r="C103" s="49"/>
      <c r="D103" s="51"/>
      <c r="E103" s="49"/>
      <c r="F103" s="49"/>
    </row>
    <row r="104" spans="3:6" s="12" customFormat="1" ht="15.75">
      <c r="C104" s="49"/>
      <c r="D104" s="51"/>
      <c r="E104" s="49"/>
      <c r="F104" s="49"/>
    </row>
    <row r="105" spans="3:6" s="12" customFormat="1" ht="15.75">
      <c r="C105" s="49"/>
      <c r="D105" s="51"/>
      <c r="E105" s="49"/>
      <c r="F105" s="49"/>
    </row>
    <row r="106" spans="3:6" s="12" customFormat="1" ht="15.75">
      <c r="C106" s="49"/>
      <c r="D106" s="51"/>
      <c r="E106" s="49"/>
      <c r="F106" s="49"/>
    </row>
    <row r="107" spans="3:6" s="12" customFormat="1" ht="15.75">
      <c r="C107" s="49"/>
      <c r="D107" s="51"/>
      <c r="E107" s="49"/>
      <c r="F107" s="49"/>
    </row>
    <row r="108" spans="3:6" s="12" customFormat="1" ht="15.75">
      <c r="C108" s="49"/>
      <c r="D108" s="51"/>
      <c r="E108" s="49"/>
      <c r="F108" s="49"/>
    </row>
    <row r="109" spans="3:6" s="12" customFormat="1" ht="15.75">
      <c r="C109" s="49"/>
      <c r="D109" s="51"/>
      <c r="E109" s="49"/>
      <c r="F109" s="49"/>
    </row>
    <row r="110" spans="3:6" s="12" customFormat="1" ht="15.75">
      <c r="C110" s="49"/>
      <c r="D110" s="51"/>
      <c r="E110" s="49"/>
      <c r="F110" s="49"/>
    </row>
    <row r="111" spans="3:6" s="12" customFormat="1" ht="15.75">
      <c r="C111" s="49"/>
      <c r="D111" s="51"/>
      <c r="E111" s="49"/>
      <c r="F111" s="49"/>
    </row>
    <row r="112" spans="3:6" s="12" customFormat="1" ht="15.75">
      <c r="C112" s="49"/>
      <c r="D112" s="51"/>
      <c r="E112" s="49"/>
      <c r="F112" s="49"/>
    </row>
    <row r="113" spans="3:6" s="12" customFormat="1" ht="15.75">
      <c r="C113" s="49"/>
      <c r="D113" s="51"/>
      <c r="E113" s="49"/>
      <c r="F113" s="49"/>
    </row>
    <row r="114" spans="3:6" s="12" customFormat="1" ht="15.75">
      <c r="C114" s="49"/>
      <c r="D114" s="51"/>
      <c r="E114" s="49"/>
      <c r="F114" s="49"/>
    </row>
    <row r="115" spans="3:6" s="12" customFormat="1" ht="15.75">
      <c r="C115" s="49"/>
      <c r="D115" s="51"/>
      <c r="E115" s="49"/>
      <c r="F115" s="49"/>
    </row>
    <row r="116" spans="3:6" s="12" customFormat="1" ht="15.75">
      <c r="C116" s="49"/>
      <c r="D116" s="51"/>
      <c r="E116" s="49"/>
      <c r="F116" s="49"/>
    </row>
    <row r="117" spans="3:6" s="12" customFormat="1" ht="15.75">
      <c r="C117" s="49"/>
      <c r="D117" s="51"/>
      <c r="E117" s="49"/>
      <c r="F117" s="49"/>
    </row>
    <row r="118" spans="3:6" s="12" customFormat="1" ht="15.75">
      <c r="C118" s="49"/>
      <c r="D118" s="51"/>
      <c r="E118" s="49"/>
      <c r="F118" s="49"/>
    </row>
    <row r="119" spans="3:6" s="12" customFormat="1" ht="15.75">
      <c r="C119" s="49"/>
      <c r="D119" s="51"/>
      <c r="E119" s="49"/>
      <c r="F119" s="49"/>
    </row>
    <row r="120" spans="3:6" s="12" customFormat="1" ht="15.75">
      <c r="C120" s="49"/>
      <c r="D120" s="51"/>
      <c r="E120" s="49"/>
      <c r="F120" s="49"/>
    </row>
    <row r="121" spans="3:6" s="12" customFormat="1" ht="15.75">
      <c r="C121" s="49"/>
      <c r="D121" s="51"/>
      <c r="E121" s="49"/>
      <c r="F121" s="49"/>
    </row>
    <row r="122" spans="3:6" s="12" customFormat="1" ht="15.75">
      <c r="C122" s="49"/>
      <c r="D122" s="51"/>
      <c r="E122" s="49"/>
      <c r="F122" s="49"/>
    </row>
    <row r="123" spans="3:6" s="12" customFormat="1" ht="15.75">
      <c r="C123" s="49"/>
      <c r="D123" s="51"/>
      <c r="E123" s="49"/>
      <c r="F123" s="49"/>
    </row>
    <row r="124" spans="3:6" s="12" customFormat="1" ht="15.75">
      <c r="C124" s="49"/>
      <c r="D124" s="51"/>
      <c r="E124" s="49"/>
      <c r="F124" s="49"/>
    </row>
    <row r="125" spans="3:6" s="12" customFormat="1" ht="15.75">
      <c r="C125" s="49"/>
      <c r="D125" s="51"/>
      <c r="E125" s="49"/>
      <c r="F125" s="49"/>
    </row>
    <row r="126" spans="3:6" s="12" customFormat="1" ht="15.75">
      <c r="C126" s="49"/>
      <c r="D126" s="51"/>
      <c r="E126" s="49"/>
      <c r="F126" s="49"/>
    </row>
    <row r="127" spans="3:6" s="12" customFormat="1" ht="15.75">
      <c r="C127" s="49"/>
      <c r="D127" s="51"/>
      <c r="E127" s="49"/>
      <c r="F127" s="49"/>
    </row>
    <row r="128" spans="3:6" s="12" customFormat="1" ht="15.75">
      <c r="C128" s="49"/>
      <c r="D128" s="51"/>
      <c r="E128" s="49"/>
      <c r="F128" s="49"/>
    </row>
    <row r="129" spans="3:6" s="12" customFormat="1" ht="15.75">
      <c r="C129" s="49"/>
      <c r="D129" s="51"/>
      <c r="E129" s="49"/>
      <c r="F129" s="49"/>
    </row>
    <row r="130" spans="3:6" s="12" customFormat="1" ht="15.75">
      <c r="C130" s="49"/>
      <c r="D130" s="51"/>
      <c r="E130" s="49"/>
      <c r="F130" s="49"/>
    </row>
    <row r="131" spans="3:6" s="12" customFormat="1" ht="15.75">
      <c r="C131" s="49"/>
      <c r="D131" s="51"/>
      <c r="E131" s="49"/>
      <c r="F131" s="49"/>
    </row>
    <row r="132" spans="3:6" s="12" customFormat="1" ht="15.75">
      <c r="C132" s="49"/>
      <c r="D132" s="51"/>
      <c r="E132" s="49"/>
      <c r="F132" s="49"/>
    </row>
    <row r="133" spans="3:6" s="12" customFormat="1" ht="15.75">
      <c r="C133" s="49"/>
      <c r="D133" s="51"/>
      <c r="E133" s="49"/>
      <c r="F133" s="49"/>
    </row>
    <row r="134" spans="3:6" s="12" customFormat="1" ht="15.75">
      <c r="C134" s="49"/>
      <c r="D134" s="51"/>
      <c r="E134" s="49"/>
      <c r="F134" s="49"/>
    </row>
    <row r="135" spans="3:6" s="12" customFormat="1" ht="15.75">
      <c r="C135" s="49"/>
      <c r="D135" s="51"/>
      <c r="E135" s="49"/>
      <c r="F135" s="49"/>
    </row>
    <row r="136" spans="3:6" s="12" customFormat="1" ht="15.75">
      <c r="C136" s="49"/>
      <c r="D136" s="51"/>
      <c r="E136" s="49"/>
      <c r="F136" s="49"/>
    </row>
    <row r="137" spans="3:6" s="12" customFormat="1" ht="15.75">
      <c r="C137" s="49"/>
      <c r="D137" s="51"/>
      <c r="E137" s="49"/>
      <c r="F137" s="49"/>
    </row>
    <row r="138" spans="3:6" s="12" customFormat="1" ht="15.75">
      <c r="C138" s="49"/>
      <c r="D138" s="51"/>
      <c r="E138" s="49"/>
      <c r="F138" s="49"/>
    </row>
    <row r="139" spans="3:6" ht="15.75">
      <c r="C139" s="49"/>
      <c r="D139" s="51"/>
      <c r="E139" s="40"/>
      <c r="F139" s="41"/>
    </row>
    <row r="140" spans="3:6" ht="15.75">
      <c r="C140" s="41"/>
      <c r="D140" s="52"/>
      <c r="E140" s="40"/>
      <c r="F140" s="41"/>
    </row>
    <row r="141" spans="3:6" ht="15.75">
      <c r="C141" s="41"/>
      <c r="D141" s="52"/>
      <c r="E141" s="40"/>
      <c r="F141" s="41"/>
    </row>
    <row r="142" spans="3:6" ht="15.75">
      <c r="C142" s="41"/>
      <c r="D142" s="52"/>
      <c r="E142" s="40"/>
      <c r="F142" s="41"/>
    </row>
    <row r="143" spans="3:6" ht="15.75">
      <c r="C143" s="41"/>
      <c r="D143" s="52"/>
      <c r="E143" s="40"/>
      <c r="F143" s="41"/>
    </row>
    <row r="144" spans="3:6" ht="15.75">
      <c r="C144" s="41"/>
      <c r="D144" s="52"/>
      <c r="E144" s="40"/>
      <c r="F144" s="41"/>
    </row>
    <row r="145" spans="3:6" ht="15.75">
      <c r="C145" s="41"/>
      <c r="D145" s="52"/>
      <c r="E145" s="40"/>
      <c r="F145" s="41"/>
    </row>
    <row r="146" spans="3:6" ht="15.75">
      <c r="C146" s="41"/>
      <c r="D146" s="52"/>
      <c r="E146" s="40"/>
      <c r="F146" s="41"/>
    </row>
    <row r="147" spans="3:6" ht="15.75">
      <c r="C147" s="41"/>
      <c r="D147" s="52"/>
      <c r="E147" s="40"/>
      <c r="F147" s="41"/>
    </row>
    <row r="148" spans="3:6" ht="15.75">
      <c r="C148" s="41"/>
      <c r="D148" s="52"/>
      <c r="E148" s="40"/>
      <c r="F148" s="41"/>
    </row>
    <row r="149" spans="3:6" ht="15.75">
      <c r="C149" s="41"/>
      <c r="D149" s="52"/>
      <c r="E149" s="40"/>
      <c r="F149" s="41"/>
    </row>
    <row r="150" spans="3:6" ht="15.75">
      <c r="C150" s="41"/>
      <c r="D150" s="52"/>
      <c r="E150" s="40"/>
      <c r="F150" s="41"/>
    </row>
    <row r="151" spans="3:6" ht="15.75">
      <c r="C151" s="41"/>
      <c r="D151" s="52"/>
      <c r="E151" s="40"/>
      <c r="F151" s="41"/>
    </row>
    <row r="152" spans="3:6" ht="15.75">
      <c r="C152" s="41"/>
      <c r="D152" s="52"/>
      <c r="E152" s="40"/>
      <c r="F152" s="41"/>
    </row>
    <row r="153" spans="3:6" ht="15.75">
      <c r="C153" s="41"/>
      <c r="D153" s="52"/>
      <c r="E153" s="40"/>
      <c r="F153" s="41"/>
    </row>
    <row r="154" spans="3:6" ht="15.75">
      <c r="C154" s="41"/>
      <c r="D154" s="52"/>
      <c r="E154" s="40"/>
      <c r="F154" s="41"/>
    </row>
    <row r="155" spans="3:6" ht="15.75">
      <c r="C155" s="41"/>
      <c r="D155" s="52"/>
      <c r="E155" s="40"/>
      <c r="F155" s="41"/>
    </row>
    <row r="156" spans="3:6" ht="15.75">
      <c r="C156" s="41"/>
      <c r="D156" s="52"/>
      <c r="E156" s="40"/>
      <c r="F156" s="41"/>
    </row>
    <row r="157" spans="3:6" ht="15.75">
      <c r="C157" s="41"/>
      <c r="D157" s="52"/>
      <c r="E157" s="40"/>
      <c r="F157" s="41"/>
    </row>
    <row r="158" spans="3:6" ht="15.75">
      <c r="C158" s="41"/>
      <c r="D158" s="52"/>
      <c r="E158" s="40"/>
      <c r="F158" s="41"/>
    </row>
    <row r="159" spans="3:6" ht="15.75">
      <c r="C159" s="41"/>
      <c r="D159" s="52"/>
      <c r="E159" s="40"/>
      <c r="F159" s="41"/>
    </row>
    <row r="160" spans="3:6" ht="15.75">
      <c r="C160" s="41"/>
      <c r="D160" s="52"/>
      <c r="E160" s="40"/>
      <c r="F160" s="41"/>
    </row>
    <row r="161" spans="3:6" ht="15.75">
      <c r="C161" s="41"/>
      <c r="D161" s="52"/>
      <c r="E161" s="40"/>
      <c r="F161" s="41"/>
    </row>
    <row r="162" spans="3:6" ht="15.75">
      <c r="C162" s="41"/>
      <c r="D162" s="52"/>
      <c r="E162" s="40"/>
      <c r="F162" s="41"/>
    </row>
    <row r="163" spans="3:6" ht="15.75">
      <c r="C163" s="41"/>
      <c r="D163" s="52"/>
      <c r="E163" s="40"/>
      <c r="F163" s="41"/>
    </row>
    <row r="164" spans="3:6" ht="15.75">
      <c r="C164" s="41"/>
      <c r="D164" s="52"/>
      <c r="E164" s="40"/>
      <c r="F164" s="41"/>
    </row>
    <row r="165" spans="3:6" ht="15.75">
      <c r="C165" s="41"/>
      <c r="D165" s="52"/>
      <c r="E165" s="40"/>
      <c r="F165" s="41"/>
    </row>
    <row r="166" spans="3:6" ht="15.75">
      <c r="C166" s="41"/>
      <c r="D166" s="52"/>
      <c r="E166" s="40"/>
      <c r="F166" s="41"/>
    </row>
    <row r="167" spans="3:6" ht="15.75">
      <c r="C167" s="41"/>
      <c r="D167" s="52"/>
      <c r="E167" s="40"/>
      <c r="F167" s="41"/>
    </row>
    <row r="168" spans="3:6" ht="15.75">
      <c r="C168" s="41"/>
      <c r="D168" s="52"/>
      <c r="E168" s="40"/>
      <c r="F168" s="41"/>
    </row>
    <row r="169" spans="3:6" ht="15.75">
      <c r="C169" s="41"/>
      <c r="D169" s="52"/>
      <c r="E169" s="40"/>
      <c r="F169" s="41"/>
    </row>
    <row r="170" spans="3:6" ht="15.75">
      <c r="C170" s="41"/>
      <c r="D170" s="52"/>
      <c r="E170" s="40"/>
      <c r="F170" s="41"/>
    </row>
    <row r="171" spans="3:6" ht="15.75">
      <c r="C171" s="41"/>
      <c r="D171" s="52"/>
      <c r="E171" s="40"/>
      <c r="F171" s="41"/>
    </row>
    <row r="172" spans="3:6" ht="15.75">
      <c r="C172" s="41"/>
      <c r="D172" s="52"/>
      <c r="E172" s="40"/>
      <c r="F172" s="41"/>
    </row>
    <row r="173" spans="3:6" ht="15.75">
      <c r="C173" s="41"/>
      <c r="D173" s="52"/>
      <c r="E173" s="40"/>
      <c r="F173" s="41"/>
    </row>
    <row r="174" spans="3:6" ht="15.75">
      <c r="C174" s="41"/>
      <c r="D174" s="52"/>
      <c r="E174" s="40"/>
      <c r="F174" s="41"/>
    </row>
    <row r="175" spans="3:6" ht="15.75">
      <c r="C175" s="41"/>
      <c r="D175" s="52"/>
      <c r="E175" s="40"/>
      <c r="F175" s="41"/>
    </row>
    <row r="176" spans="3:6" ht="15.75">
      <c r="C176" s="41"/>
      <c r="D176" s="52"/>
      <c r="E176" s="40"/>
      <c r="F176" s="41"/>
    </row>
    <row r="177" spans="3:6" ht="15.75">
      <c r="C177" s="41"/>
      <c r="D177" s="52"/>
      <c r="E177" s="40"/>
      <c r="F177" s="41"/>
    </row>
    <row r="178" spans="3:6" ht="15.75">
      <c r="C178" s="41"/>
      <c r="D178" s="52"/>
      <c r="E178" s="40"/>
      <c r="F178" s="41"/>
    </row>
    <row r="179" spans="3:6" ht="15.75">
      <c r="C179" s="41"/>
      <c r="D179" s="52"/>
      <c r="E179" s="40"/>
      <c r="F179" s="41"/>
    </row>
    <row r="180" spans="3:6" ht="15.75">
      <c r="C180" s="41"/>
      <c r="D180" s="52"/>
      <c r="E180" s="40"/>
      <c r="F180" s="41"/>
    </row>
    <row r="181" spans="3:6" ht="15.75">
      <c r="C181" s="41"/>
      <c r="D181" s="52"/>
      <c r="E181" s="40"/>
      <c r="F181" s="41"/>
    </row>
    <row r="182" spans="3:6" ht="15.75">
      <c r="C182" s="41"/>
      <c r="D182" s="52"/>
      <c r="E182" s="40"/>
      <c r="F182" s="41"/>
    </row>
    <row r="183" spans="3:6" ht="15.75">
      <c r="C183" s="41"/>
      <c r="D183" s="52"/>
      <c r="E183" s="40"/>
      <c r="F183" s="41"/>
    </row>
    <row r="184" spans="3:6" ht="15.75">
      <c r="C184" s="41"/>
      <c r="D184" s="52"/>
      <c r="E184" s="40"/>
      <c r="F184" s="41"/>
    </row>
    <row r="185" spans="3:6" ht="15.75">
      <c r="C185" s="41"/>
      <c r="D185" s="52"/>
      <c r="E185" s="40"/>
      <c r="F185" s="41"/>
    </row>
    <row r="186" spans="3:6" ht="15.75">
      <c r="C186" s="41"/>
      <c r="D186" s="52"/>
      <c r="E186" s="40"/>
      <c r="F186" s="41"/>
    </row>
    <row r="187" spans="3:6" ht="15.75">
      <c r="C187" s="41"/>
      <c r="D187" s="52"/>
      <c r="E187" s="40"/>
      <c r="F187" s="41"/>
    </row>
    <row r="188" spans="3:6" ht="15.75">
      <c r="C188" s="41"/>
      <c r="D188" s="52"/>
      <c r="E188" s="40"/>
      <c r="F188" s="41"/>
    </row>
    <row r="189" spans="3:6" ht="15.75">
      <c r="C189" s="41"/>
      <c r="D189" s="52"/>
      <c r="E189" s="40"/>
      <c r="F189" s="41"/>
    </row>
    <row r="190" spans="3:6" ht="15.75">
      <c r="C190" s="41"/>
      <c r="D190" s="52"/>
      <c r="E190" s="40"/>
      <c r="F190" s="41"/>
    </row>
    <row r="191" spans="3:6" ht="15.75">
      <c r="C191" s="41"/>
      <c r="D191" s="52"/>
      <c r="E191" s="40"/>
      <c r="F191" s="41"/>
    </row>
    <row r="192" spans="3:6" ht="15.75">
      <c r="C192" s="41"/>
      <c r="D192" s="52"/>
      <c r="E192" s="40"/>
      <c r="F192" s="41"/>
    </row>
    <row r="193" spans="3:6" ht="15.75">
      <c r="C193" s="41"/>
      <c r="D193" s="52"/>
      <c r="E193" s="40"/>
      <c r="F193" s="41"/>
    </row>
    <row r="194" spans="3:6" ht="15.75">
      <c r="C194" s="41"/>
      <c r="D194" s="52"/>
      <c r="E194" s="40"/>
      <c r="F194" s="41"/>
    </row>
    <row r="195" spans="3:6" ht="15.75">
      <c r="C195" s="41"/>
      <c r="D195" s="52"/>
      <c r="E195" s="40"/>
      <c r="F195" s="41"/>
    </row>
    <row r="196" spans="3:6" ht="15.75">
      <c r="C196" s="41"/>
      <c r="D196" s="52"/>
      <c r="E196" s="40"/>
      <c r="F196" s="41"/>
    </row>
    <row r="197" spans="3:6" ht="15.75">
      <c r="C197" s="41"/>
      <c r="D197" s="52"/>
      <c r="E197" s="40"/>
      <c r="F197" s="41"/>
    </row>
    <row r="198" spans="3:6" ht="15.75">
      <c r="C198" s="41"/>
      <c r="D198" s="52"/>
      <c r="E198" s="40"/>
      <c r="F198" s="41"/>
    </row>
    <row r="199" spans="3:6" ht="15.75">
      <c r="C199" s="41"/>
      <c r="D199" s="52"/>
      <c r="E199" s="40"/>
      <c r="F199" s="41"/>
    </row>
    <row r="200" spans="3:6" ht="15.75">
      <c r="C200" s="41"/>
      <c r="D200" s="52"/>
      <c r="E200" s="40"/>
      <c r="F200" s="41"/>
    </row>
    <row r="201" spans="3:6" ht="15.75">
      <c r="C201" s="41"/>
      <c r="D201" s="52"/>
      <c r="E201" s="40"/>
      <c r="F201" s="41"/>
    </row>
    <row r="202" spans="3:6" ht="15.75">
      <c r="C202" s="41"/>
      <c r="D202" s="52"/>
      <c r="E202" s="40"/>
      <c r="F202" s="41"/>
    </row>
    <row r="203" spans="3:6" ht="15.75">
      <c r="C203" s="41"/>
      <c r="D203" s="52"/>
      <c r="E203" s="40"/>
      <c r="F203" s="41"/>
    </row>
    <row r="204" spans="3:6" ht="15.75">
      <c r="C204" s="41"/>
      <c r="D204" s="52"/>
      <c r="E204" s="40"/>
      <c r="F204" s="41"/>
    </row>
    <row r="205" spans="3:6" ht="15.75">
      <c r="C205" s="41"/>
      <c r="D205" s="52"/>
      <c r="E205" s="40"/>
      <c r="F205" s="41"/>
    </row>
    <row r="206" spans="3:6" ht="15.75">
      <c r="C206" s="41"/>
      <c r="D206" s="52"/>
      <c r="E206" s="40"/>
      <c r="F206" s="41"/>
    </row>
    <row r="207" spans="3:6" ht="15.75">
      <c r="C207" s="41"/>
      <c r="D207" s="52"/>
      <c r="E207" s="40"/>
      <c r="F207" s="41"/>
    </row>
    <row r="208" spans="3:6" ht="15.75">
      <c r="C208" s="41"/>
      <c r="D208" s="52"/>
      <c r="E208" s="40"/>
      <c r="F208" s="41"/>
    </row>
    <row r="209" spans="3:6" ht="15.75">
      <c r="C209" s="41"/>
      <c r="D209" s="52"/>
      <c r="E209" s="40"/>
      <c r="F209" s="41"/>
    </row>
    <row r="210" spans="3:6" ht="15.75">
      <c r="C210" s="41"/>
      <c r="D210" s="52"/>
      <c r="E210" s="40"/>
      <c r="F210" s="41"/>
    </row>
    <row r="211" spans="3:6" ht="15.75">
      <c r="C211" s="41"/>
      <c r="D211" s="52"/>
      <c r="E211" s="40"/>
      <c r="F211" s="41"/>
    </row>
    <row r="212" spans="3:6" ht="15.75">
      <c r="C212" s="41"/>
      <c r="D212" s="52"/>
      <c r="E212" s="40"/>
      <c r="F212" s="41"/>
    </row>
    <row r="213" spans="3:6" ht="15.75">
      <c r="C213" s="41"/>
      <c r="D213" s="52"/>
      <c r="E213" s="40"/>
      <c r="F213" s="41"/>
    </row>
    <row r="214" spans="3:6" ht="15.75">
      <c r="C214" s="41"/>
      <c r="D214" s="52"/>
      <c r="E214" s="40"/>
      <c r="F214" s="41"/>
    </row>
    <row r="215" spans="3:6" ht="15.75">
      <c r="C215" s="41"/>
      <c r="D215" s="52"/>
      <c r="E215" s="40"/>
      <c r="F215" s="41"/>
    </row>
    <row r="216" spans="3:6" ht="15.75">
      <c r="C216" s="41"/>
      <c r="D216" s="52"/>
      <c r="E216" s="40"/>
      <c r="F216" s="41"/>
    </row>
    <row r="217" spans="3:6" ht="15.75">
      <c r="C217" s="41"/>
      <c r="D217" s="52"/>
      <c r="E217" s="40"/>
      <c r="F217" s="41"/>
    </row>
    <row r="218" spans="3:6" ht="15.75">
      <c r="C218" s="41"/>
      <c r="D218" s="52"/>
      <c r="E218" s="40"/>
      <c r="F218" s="41"/>
    </row>
    <row r="219" spans="3:6" ht="15.75">
      <c r="C219" s="41"/>
      <c r="D219" s="52"/>
      <c r="E219" s="40"/>
      <c r="F219" s="41"/>
    </row>
    <row r="220" spans="3:6" ht="15.75">
      <c r="C220" s="41"/>
      <c r="D220" s="52"/>
      <c r="E220" s="40"/>
      <c r="F220" s="41"/>
    </row>
    <row r="221" spans="3:6" ht="15.75">
      <c r="C221" s="41"/>
      <c r="D221" s="52"/>
      <c r="E221" s="40"/>
      <c r="F221" s="41"/>
    </row>
    <row r="222" spans="3:6" ht="15.75">
      <c r="C222" s="41"/>
      <c r="D222" s="52"/>
      <c r="E222" s="40"/>
      <c r="F222" s="41"/>
    </row>
    <row r="223" spans="3:6" ht="15.75">
      <c r="C223" s="41"/>
      <c r="D223" s="52"/>
      <c r="E223" s="40"/>
      <c r="F223" s="41"/>
    </row>
    <row r="224" spans="3:6" ht="15.75">
      <c r="C224" s="41"/>
      <c r="D224" s="52"/>
      <c r="E224" s="40"/>
      <c r="F224" s="41"/>
    </row>
    <row r="225" spans="3:6" ht="15.75">
      <c r="C225" s="41"/>
      <c r="D225" s="52"/>
      <c r="E225" s="40"/>
      <c r="F225" s="41"/>
    </row>
    <row r="226" spans="3:6" ht="15.75">
      <c r="C226" s="41"/>
      <c r="D226" s="52"/>
      <c r="E226" s="40"/>
      <c r="F226" s="41"/>
    </row>
    <row r="227" spans="3:6" ht="15.75">
      <c r="C227" s="41"/>
      <c r="D227" s="52"/>
      <c r="E227" s="40"/>
      <c r="F227" s="41"/>
    </row>
    <row r="228" spans="3:6" ht="15.75">
      <c r="C228" s="41"/>
      <c r="D228" s="52"/>
      <c r="E228" s="40"/>
      <c r="F228" s="41"/>
    </row>
    <row r="229" spans="3:6" ht="15.75">
      <c r="C229" s="41"/>
      <c r="D229" s="52"/>
      <c r="E229" s="40"/>
      <c r="F229" s="41"/>
    </row>
    <row r="230" spans="3:6" ht="15.75">
      <c r="C230" s="41"/>
      <c r="D230" s="52"/>
      <c r="E230" s="40"/>
      <c r="F230" s="41"/>
    </row>
    <row r="231" spans="3:6" ht="15.75">
      <c r="C231" s="41"/>
      <c r="D231" s="52"/>
      <c r="E231" s="40"/>
      <c r="F231" s="41"/>
    </row>
    <row r="232" spans="3:6" ht="15.75">
      <c r="C232" s="41"/>
      <c r="D232" s="52"/>
      <c r="E232" s="40"/>
      <c r="F232" s="41"/>
    </row>
    <row r="233" spans="3:6" ht="15.75">
      <c r="C233" s="41"/>
      <c r="D233" s="52"/>
      <c r="E233" s="40"/>
      <c r="F233" s="41"/>
    </row>
    <row r="234" spans="3:6" ht="15.75">
      <c r="C234" s="41"/>
      <c r="D234" s="52"/>
      <c r="E234" s="40"/>
      <c r="F234" s="41"/>
    </row>
    <row r="235" spans="3:6" ht="15.75">
      <c r="C235" s="41"/>
      <c r="D235" s="52"/>
      <c r="E235" s="40"/>
      <c r="F235" s="41"/>
    </row>
    <row r="236" spans="3:6" ht="15.75">
      <c r="C236" s="41"/>
      <c r="D236" s="52"/>
      <c r="E236" s="40"/>
      <c r="F236" s="41"/>
    </row>
    <row r="237" spans="3:6" ht="15.75">
      <c r="C237" s="41"/>
      <c r="D237" s="52"/>
      <c r="E237" s="40"/>
      <c r="F237" s="41"/>
    </row>
    <row r="238" spans="3:6" ht="15.75">
      <c r="C238" s="41"/>
      <c r="D238" s="52"/>
      <c r="E238" s="40"/>
      <c r="F238" s="41"/>
    </row>
    <row r="239" spans="3:6" ht="15.75">
      <c r="C239" s="41"/>
      <c r="D239" s="52"/>
      <c r="E239" s="40"/>
      <c r="F239" s="41"/>
    </row>
    <row r="240" spans="3:6" ht="15.75">
      <c r="C240" s="41"/>
      <c r="D240" s="52"/>
      <c r="E240" s="40"/>
      <c r="F240" s="41"/>
    </row>
    <row r="241" spans="3:6" ht="15.75">
      <c r="C241" s="41"/>
      <c r="D241" s="52"/>
      <c r="E241" s="40"/>
      <c r="F241" s="41"/>
    </row>
    <row r="242" spans="3:6" ht="15.75">
      <c r="C242" s="41"/>
      <c r="D242" s="52"/>
      <c r="E242" s="40"/>
      <c r="F242" s="41"/>
    </row>
    <row r="243" spans="3:6" ht="15.75">
      <c r="C243" s="41"/>
      <c r="D243" s="52"/>
      <c r="E243" s="40"/>
      <c r="F243" s="41"/>
    </row>
    <row r="244" spans="3:6" ht="15.75">
      <c r="C244" s="41"/>
      <c r="D244" s="52"/>
      <c r="E244" s="40"/>
      <c r="F244" s="41"/>
    </row>
    <row r="245" spans="3:6" ht="15.75">
      <c r="C245" s="41"/>
      <c r="D245" s="52"/>
      <c r="E245" s="40"/>
      <c r="F245" s="41"/>
    </row>
    <row r="246" spans="3:6" ht="15.75">
      <c r="C246" s="41"/>
      <c r="D246" s="52"/>
      <c r="E246" s="40"/>
      <c r="F246" s="41"/>
    </row>
    <row r="247" spans="3:6" ht="15.75">
      <c r="C247" s="41"/>
      <c r="D247" s="52"/>
      <c r="E247" s="40"/>
      <c r="F247" s="41"/>
    </row>
    <row r="248" spans="3:6" ht="15.75">
      <c r="C248" s="41"/>
      <c r="D248" s="52"/>
      <c r="E248" s="40"/>
      <c r="F248" s="41"/>
    </row>
    <row r="249" spans="3:6" ht="15.75">
      <c r="C249" s="41"/>
      <c r="D249" s="52"/>
      <c r="E249" s="40"/>
      <c r="F249" s="41"/>
    </row>
    <row r="250" spans="3:6" ht="15.75">
      <c r="C250" s="41"/>
      <c r="D250" s="52"/>
      <c r="E250" s="40"/>
      <c r="F250" s="41"/>
    </row>
    <row r="251" spans="3:6" ht="15.75">
      <c r="C251" s="41"/>
      <c r="D251" s="52"/>
      <c r="E251" s="40"/>
      <c r="F251" s="41"/>
    </row>
    <row r="252" spans="3:6" ht="15.75">
      <c r="C252" s="41"/>
      <c r="D252" s="52"/>
      <c r="E252" s="40"/>
      <c r="F252" s="41"/>
    </row>
    <row r="253" spans="3:6" ht="15.75">
      <c r="C253" s="41"/>
      <c r="D253" s="52"/>
      <c r="E253" s="40"/>
      <c r="F253" s="41"/>
    </row>
    <row r="254" spans="3:6" ht="15.75">
      <c r="C254" s="41"/>
      <c r="D254" s="52"/>
      <c r="E254" s="40"/>
      <c r="F254" s="41"/>
    </row>
    <row r="255" spans="3:6" ht="15.75">
      <c r="C255" s="41"/>
      <c r="D255" s="52"/>
      <c r="E255" s="40"/>
      <c r="F255" s="41"/>
    </row>
    <row r="256" spans="3:6" ht="15.75">
      <c r="C256" s="41"/>
      <c r="D256" s="52"/>
      <c r="E256" s="40"/>
      <c r="F256" s="41"/>
    </row>
    <row r="257" spans="3:6" ht="15.75">
      <c r="C257" s="41"/>
      <c r="D257" s="52"/>
      <c r="E257" s="40"/>
      <c r="F257" s="41"/>
    </row>
    <row r="258" spans="3:6" ht="15.75">
      <c r="C258" s="41"/>
      <c r="D258" s="52"/>
      <c r="E258" s="40"/>
      <c r="F258" s="41"/>
    </row>
    <row r="259" spans="3:6" ht="15.75">
      <c r="C259" s="41"/>
      <c r="D259" s="52"/>
      <c r="E259" s="40"/>
      <c r="F259" s="41"/>
    </row>
    <row r="260" spans="3:6" ht="15.75">
      <c r="C260" s="41"/>
      <c r="D260" s="52"/>
      <c r="E260" s="40"/>
      <c r="F260" s="41"/>
    </row>
    <row r="261" spans="3:6" ht="15.75">
      <c r="C261" s="41"/>
      <c r="D261" s="52"/>
      <c r="E261" s="40"/>
      <c r="F261" s="41"/>
    </row>
    <row r="262" spans="3:6" ht="15.75">
      <c r="C262" s="41"/>
      <c r="D262" s="52"/>
      <c r="E262" s="40"/>
      <c r="F262" s="41"/>
    </row>
    <row r="263" spans="3:6" ht="15.75">
      <c r="C263" s="41"/>
      <c r="D263" s="52"/>
      <c r="E263" s="40"/>
      <c r="F263" s="41"/>
    </row>
    <row r="264" spans="3:6" ht="15.75">
      <c r="C264" s="41"/>
      <c r="D264" s="52"/>
      <c r="E264" s="40"/>
      <c r="F264" s="41"/>
    </row>
    <row r="265" spans="3:6" ht="15.75">
      <c r="C265" s="41"/>
      <c r="D265" s="52"/>
      <c r="E265" s="40"/>
      <c r="F265" s="41"/>
    </row>
    <row r="266" spans="3:6" ht="15.75">
      <c r="C266" s="41"/>
      <c r="D266" s="52"/>
      <c r="E266" s="40"/>
      <c r="F266" s="41"/>
    </row>
    <row r="267" spans="3:6" ht="15.75">
      <c r="C267" s="41"/>
      <c r="D267" s="52"/>
      <c r="E267" s="40"/>
      <c r="F267" s="41"/>
    </row>
    <row r="268" spans="3:6" ht="15.75">
      <c r="C268" s="41"/>
      <c r="D268" s="52"/>
      <c r="E268" s="40"/>
      <c r="F268" s="41"/>
    </row>
    <row r="269" spans="3:6" ht="15.75">
      <c r="C269" s="41"/>
      <c r="D269" s="52"/>
      <c r="E269" s="40"/>
      <c r="F269" s="41"/>
    </row>
    <row r="270" spans="3:6" ht="15.75">
      <c r="C270" s="41"/>
      <c r="D270" s="52"/>
      <c r="E270" s="40"/>
      <c r="F270" s="41"/>
    </row>
    <row r="271" spans="3:6" ht="15.75">
      <c r="C271" s="41"/>
      <c r="D271" s="52"/>
      <c r="E271" s="40"/>
      <c r="F271" s="41"/>
    </row>
    <row r="272" spans="3:6" ht="15.75">
      <c r="C272" s="41"/>
      <c r="D272" s="52"/>
      <c r="E272" s="40"/>
      <c r="F272" s="41"/>
    </row>
    <row r="273" spans="3:6" ht="15.75">
      <c r="C273" s="41"/>
      <c r="D273" s="52"/>
      <c r="E273" s="40"/>
      <c r="F273" s="41"/>
    </row>
    <row r="274" spans="3:6" ht="15.75">
      <c r="C274" s="41"/>
      <c r="D274" s="52"/>
      <c r="E274" s="40"/>
      <c r="F274" s="41"/>
    </row>
    <row r="275" spans="3:6" ht="15.75">
      <c r="C275" s="41"/>
      <c r="D275" s="52"/>
      <c r="E275" s="40"/>
      <c r="F275" s="41"/>
    </row>
    <row r="276" spans="3:6" ht="15.75">
      <c r="C276" s="41"/>
      <c r="D276" s="52"/>
      <c r="E276" s="40"/>
      <c r="F276" s="41"/>
    </row>
    <row r="277" spans="3:6" ht="15.75">
      <c r="C277" s="41"/>
      <c r="D277" s="52"/>
      <c r="E277" s="40"/>
      <c r="F277" s="41"/>
    </row>
    <row r="278" spans="3:6" ht="15.75">
      <c r="C278" s="41"/>
      <c r="D278" s="52"/>
      <c r="E278" s="40"/>
      <c r="F278" s="41"/>
    </row>
    <row r="279" spans="3:6" ht="15.75">
      <c r="C279" s="41"/>
      <c r="D279" s="52"/>
      <c r="E279" s="40"/>
      <c r="F279" s="41"/>
    </row>
    <row r="280" spans="3:6" ht="15.75">
      <c r="C280" s="41"/>
      <c r="D280" s="52"/>
      <c r="E280" s="40"/>
      <c r="F280" s="41"/>
    </row>
    <row r="281" spans="3:6" ht="15.75">
      <c r="C281" s="41"/>
      <c r="D281" s="52"/>
      <c r="E281" s="40"/>
      <c r="F281" s="41"/>
    </row>
    <row r="282" spans="3:6" ht="15.75">
      <c r="C282" s="41"/>
      <c r="D282" s="52"/>
      <c r="E282" s="40"/>
      <c r="F282" s="41"/>
    </row>
    <row r="283" spans="3:6" ht="15.75">
      <c r="C283" s="41"/>
      <c r="D283" s="52"/>
      <c r="E283" s="40"/>
      <c r="F283" s="41"/>
    </row>
    <row r="284" spans="3:6" ht="15.75">
      <c r="C284" s="41"/>
      <c r="D284" s="52"/>
      <c r="E284" s="40"/>
      <c r="F284" s="41"/>
    </row>
    <row r="285" spans="3:6" ht="15.75">
      <c r="C285" s="41"/>
      <c r="D285" s="52"/>
      <c r="E285" s="40"/>
      <c r="F285" s="41"/>
    </row>
    <row r="286" spans="3:6" ht="15.75">
      <c r="C286" s="41"/>
      <c r="D286" s="52"/>
      <c r="E286" s="40"/>
      <c r="F286" s="41"/>
    </row>
    <row r="287" spans="3:6" ht="15.75">
      <c r="C287" s="41"/>
      <c r="D287" s="52"/>
      <c r="E287" s="40"/>
      <c r="F287" s="41"/>
    </row>
    <row r="288" spans="3:6" ht="15.75">
      <c r="C288" s="41"/>
      <c r="D288" s="52"/>
      <c r="E288" s="40"/>
      <c r="F288" s="41"/>
    </row>
    <row r="289" spans="3:6" ht="15.75">
      <c r="C289" s="41"/>
      <c r="D289" s="52"/>
      <c r="E289" s="40"/>
      <c r="F289" s="41"/>
    </row>
    <row r="290" spans="3:6" ht="15.75">
      <c r="C290" s="41"/>
      <c r="D290" s="52"/>
      <c r="E290" s="40"/>
      <c r="F290" s="41"/>
    </row>
    <row r="291" spans="3:6" ht="15.75">
      <c r="C291" s="41"/>
      <c r="D291" s="52"/>
      <c r="E291" s="40"/>
      <c r="F291" s="41"/>
    </row>
    <row r="292" spans="3:6" ht="15.75">
      <c r="C292" s="41"/>
      <c r="D292" s="52"/>
      <c r="E292" s="40"/>
      <c r="F292" s="41"/>
    </row>
    <row r="293" spans="3:6" ht="15.75">
      <c r="C293" s="41"/>
      <c r="D293" s="52"/>
      <c r="E293" s="40"/>
      <c r="F293" s="41"/>
    </row>
    <row r="294" spans="3:6" ht="15.75">
      <c r="C294" s="41"/>
      <c r="D294" s="52"/>
      <c r="E294" s="40"/>
      <c r="F294" s="41"/>
    </row>
    <row r="295" spans="3:6" ht="15.75">
      <c r="C295" s="41"/>
      <c r="D295" s="52"/>
      <c r="E295" s="40"/>
      <c r="F295" s="41"/>
    </row>
    <row r="296" spans="3:6" ht="15.75">
      <c r="C296" s="41"/>
      <c r="D296" s="52"/>
      <c r="E296" s="40"/>
      <c r="F296" s="41"/>
    </row>
    <row r="297" spans="3:6" ht="15.75">
      <c r="C297" s="41"/>
      <c r="D297" s="52"/>
      <c r="E297" s="40"/>
      <c r="F297" s="41"/>
    </row>
    <row r="298" spans="3:6" ht="15.75">
      <c r="C298" s="41"/>
      <c r="D298" s="52"/>
      <c r="E298" s="40"/>
      <c r="F298" s="41"/>
    </row>
    <row r="299" spans="3:6" ht="15.75">
      <c r="C299" s="41"/>
      <c r="D299" s="52"/>
      <c r="E299" s="40"/>
      <c r="F299" s="41"/>
    </row>
    <row r="300" spans="3:6" ht="15.75">
      <c r="C300" s="41"/>
      <c r="D300" s="52"/>
      <c r="E300" s="40"/>
      <c r="F300" s="41"/>
    </row>
    <row r="301" spans="3:6" ht="15.75">
      <c r="C301" s="41"/>
      <c r="D301" s="52"/>
      <c r="E301" s="40"/>
      <c r="F301" s="41"/>
    </row>
    <row r="302" spans="3:6" ht="15.75">
      <c r="C302" s="41"/>
      <c r="D302" s="52"/>
      <c r="E302" s="40"/>
      <c r="F302" s="41"/>
    </row>
    <row r="303" spans="3:6" ht="15.75">
      <c r="C303" s="41"/>
      <c r="D303" s="52"/>
      <c r="E303" s="40"/>
      <c r="F303" s="41"/>
    </row>
    <row r="304" spans="3:6" ht="15.75">
      <c r="C304" s="41"/>
      <c r="D304" s="52"/>
      <c r="E304" s="40"/>
      <c r="F304" s="41"/>
    </row>
    <row r="305" spans="3:6" ht="15.75">
      <c r="C305" s="41"/>
      <c r="D305" s="52"/>
      <c r="E305" s="40"/>
      <c r="F305" s="41"/>
    </row>
    <row r="306" spans="3:6" ht="15.75">
      <c r="C306" s="41"/>
      <c r="D306" s="52"/>
      <c r="E306" s="40"/>
      <c r="F306" s="41"/>
    </row>
    <row r="307" spans="3:6" ht="15.75">
      <c r="C307" s="41"/>
      <c r="D307" s="52"/>
      <c r="E307" s="40"/>
      <c r="F307" s="41"/>
    </row>
    <row r="308" spans="3:6" ht="15.75">
      <c r="C308" s="41"/>
      <c r="D308" s="52"/>
      <c r="E308" s="40"/>
      <c r="F308" s="41"/>
    </row>
    <row r="309" spans="3:6" ht="15.75">
      <c r="C309" s="41"/>
      <c r="D309" s="52"/>
      <c r="E309" s="40"/>
      <c r="F309" s="41"/>
    </row>
    <row r="310" spans="3:6" ht="15.75">
      <c r="C310" s="41"/>
      <c r="D310" s="52"/>
      <c r="E310" s="40"/>
      <c r="F310" s="41"/>
    </row>
    <row r="311" spans="3:6" ht="15.75">
      <c r="C311" s="41"/>
      <c r="D311" s="52"/>
      <c r="E311" s="40"/>
      <c r="F311" s="41"/>
    </row>
    <row r="312" spans="3:6" ht="15.75">
      <c r="C312" s="41"/>
      <c r="D312" s="52"/>
      <c r="E312" s="40"/>
      <c r="F312" s="41"/>
    </row>
    <row r="313" spans="3:6" ht="15.75">
      <c r="C313" s="41"/>
      <c r="D313" s="52"/>
      <c r="E313" s="40"/>
      <c r="F313" s="41"/>
    </row>
    <row r="314" spans="3:6" ht="15.75">
      <c r="C314" s="41"/>
      <c r="D314" s="52"/>
      <c r="E314" s="40"/>
      <c r="F314" s="41"/>
    </row>
    <row r="315" spans="3:6" ht="15.75">
      <c r="C315" s="41"/>
      <c r="D315" s="52"/>
      <c r="E315" s="40"/>
      <c r="F315" s="41"/>
    </row>
    <row r="316" spans="3:6" ht="15.75">
      <c r="C316" s="41"/>
      <c r="D316" s="52"/>
      <c r="E316" s="40"/>
      <c r="F316" s="41"/>
    </row>
    <row r="317" spans="3:6" ht="15.75">
      <c r="C317" s="41"/>
      <c r="D317" s="52"/>
      <c r="E317" s="40"/>
      <c r="F317" s="41"/>
    </row>
    <row r="318" spans="3:6" ht="15.75">
      <c r="C318" s="41"/>
      <c r="D318" s="52"/>
      <c r="E318" s="40"/>
      <c r="F318" s="41"/>
    </row>
    <row r="319" spans="3:6" ht="15.75">
      <c r="C319" s="41"/>
      <c r="D319" s="52"/>
      <c r="E319" s="40"/>
      <c r="F319" s="41"/>
    </row>
    <row r="320" spans="3:6" ht="15.75">
      <c r="C320" s="41"/>
      <c r="D320" s="52"/>
      <c r="E320" s="40"/>
      <c r="F320" s="41"/>
    </row>
    <row r="321" spans="3:6" ht="15.75">
      <c r="C321" s="41"/>
      <c r="D321" s="52"/>
      <c r="E321" s="40"/>
      <c r="F321" s="41"/>
    </row>
    <row r="322" spans="3:6" ht="15.75">
      <c r="C322" s="41"/>
      <c r="D322" s="52"/>
      <c r="E322" s="40"/>
      <c r="F322" s="41"/>
    </row>
    <row r="323" spans="3:6" ht="15.75">
      <c r="C323" s="41"/>
      <c r="D323" s="52"/>
      <c r="E323" s="40"/>
      <c r="F323" s="41"/>
    </row>
    <row r="324" spans="3:6" ht="15.75">
      <c r="C324" s="41"/>
      <c r="D324" s="52"/>
      <c r="E324" s="40"/>
      <c r="F324" s="41"/>
    </row>
    <row r="325" spans="3:6" ht="15.75">
      <c r="C325" s="41"/>
      <c r="D325" s="52"/>
      <c r="E325" s="40"/>
      <c r="F325" s="41"/>
    </row>
    <row r="326" spans="3:6" ht="15.75">
      <c r="C326" s="41"/>
      <c r="D326" s="52"/>
      <c r="E326" s="40"/>
      <c r="F326" s="41"/>
    </row>
    <row r="327" spans="3:6" ht="15.75">
      <c r="C327" s="41"/>
      <c r="D327" s="52"/>
      <c r="E327" s="40"/>
      <c r="F327" s="41"/>
    </row>
    <row r="328" spans="3:6" ht="15.75">
      <c r="C328" s="41"/>
      <c r="D328" s="52"/>
      <c r="E328" s="40"/>
      <c r="F328" s="41"/>
    </row>
    <row r="329" spans="3:6" ht="15.75">
      <c r="C329" s="41"/>
      <c r="D329" s="52"/>
      <c r="E329" s="40"/>
      <c r="F329" s="41"/>
    </row>
    <row r="330" spans="3:6" ht="15.75">
      <c r="C330" s="41"/>
      <c r="D330" s="52"/>
      <c r="E330" s="40"/>
      <c r="F330" s="41"/>
    </row>
    <row r="331" spans="3:6" ht="15.75">
      <c r="C331" s="41"/>
      <c r="D331" s="52"/>
      <c r="E331" s="40"/>
      <c r="F331" s="41"/>
    </row>
    <row r="332" spans="3:6" ht="15.75">
      <c r="C332" s="41"/>
      <c r="D332" s="52"/>
      <c r="E332" s="40"/>
      <c r="F332" s="41"/>
    </row>
    <row r="333" spans="3:6" ht="15.75">
      <c r="C333" s="41"/>
      <c r="D333" s="52"/>
      <c r="E333" s="40"/>
      <c r="F333" s="41"/>
    </row>
    <row r="334" spans="3:6" ht="15.75">
      <c r="C334" s="41"/>
      <c r="D334" s="52"/>
      <c r="E334" s="40"/>
      <c r="F334" s="41"/>
    </row>
    <row r="335" spans="3:6" ht="15.75">
      <c r="C335" s="41"/>
      <c r="D335" s="52"/>
      <c r="E335" s="40"/>
      <c r="F335" s="41"/>
    </row>
    <row r="336" spans="3:6" ht="15.75">
      <c r="C336" s="41"/>
      <c r="D336" s="52"/>
      <c r="E336" s="40"/>
      <c r="F336" s="41"/>
    </row>
    <row r="337" spans="3:6" ht="15.75">
      <c r="C337" s="41"/>
      <c r="D337" s="52"/>
      <c r="E337" s="40"/>
      <c r="F337" s="41"/>
    </row>
    <row r="338" spans="3:6" ht="15.75">
      <c r="C338" s="41"/>
      <c r="D338" s="52"/>
      <c r="E338" s="40"/>
      <c r="F338" s="41"/>
    </row>
    <row r="339" spans="3:6" ht="15.75">
      <c r="C339" s="41"/>
      <c r="D339" s="52"/>
      <c r="E339" s="40"/>
      <c r="F339" s="41"/>
    </row>
    <row r="340" spans="3:6" ht="15.75">
      <c r="C340" s="41"/>
      <c r="D340" s="52"/>
      <c r="E340" s="40"/>
      <c r="F340" s="41"/>
    </row>
    <row r="341" spans="3:6" ht="15.75">
      <c r="C341" s="41"/>
      <c r="D341" s="52"/>
      <c r="E341" s="40"/>
      <c r="F341" s="41"/>
    </row>
    <row r="342" spans="3:6" ht="15.75">
      <c r="C342" s="41"/>
      <c r="D342" s="52"/>
      <c r="E342" s="40"/>
      <c r="F342" s="41"/>
    </row>
    <row r="343" spans="3:6" ht="15.75">
      <c r="C343" s="41"/>
      <c r="D343" s="52"/>
      <c r="E343" s="40"/>
      <c r="F343" s="41"/>
    </row>
    <row r="344" spans="3:6" ht="15.75">
      <c r="C344" s="41"/>
      <c r="D344" s="52"/>
      <c r="E344" s="40"/>
      <c r="F344" s="41"/>
    </row>
    <row r="345" spans="3:6" ht="15.75">
      <c r="C345" s="41"/>
      <c r="D345" s="52"/>
      <c r="E345" s="40"/>
      <c r="F345" s="41"/>
    </row>
    <row r="346" spans="3:6" ht="15.75">
      <c r="C346" s="41"/>
      <c r="D346" s="52"/>
      <c r="E346" s="40"/>
      <c r="F346" s="41"/>
    </row>
    <row r="347" spans="3:6" ht="15.75">
      <c r="C347" s="41"/>
      <c r="D347" s="52"/>
      <c r="E347" s="40"/>
      <c r="F347" s="41"/>
    </row>
    <row r="348" spans="3:6" ht="15.75">
      <c r="C348" s="41"/>
      <c r="D348" s="52"/>
      <c r="E348" s="40"/>
      <c r="F348" s="41"/>
    </row>
    <row r="349" spans="3:6" ht="15.75">
      <c r="C349" s="41"/>
      <c r="D349" s="52"/>
      <c r="E349" s="40"/>
      <c r="F349" s="41"/>
    </row>
    <row r="350" spans="3:6" ht="15.75">
      <c r="C350" s="41"/>
      <c r="D350" s="52"/>
      <c r="E350" s="40"/>
      <c r="F350" s="41"/>
    </row>
    <row r="351" spans="3:6" ht="15.75">
      <c r="C351" s="41"/>
      <c r="D351" s="52"/>
      <c r="E351" s="40"/>
      <c r="F351" s="41"/>
    </row>
    <row r="352" spans="3:6" ht="15.75">
      <c r="C352" s="41"/>
      <c r="D352" s="52"/>
      <c r="E352" s="40"/>
      <c r="F352" s="41"/>
    </row>
    <row r="353" spans="3:6" ht="15.75">
      <c r="C353" s="41"/>
      <c r="D353" s="52"/>
      <c r="E353" s="40"/>
      <c r="F353" s="41"/>
    </row>
    <row r="354" spans="3:6" ht="15.75">
      <c r="C354" s="41"/>
      <c r="D354" s="52"/>
      <c r="E354" s="40"/>
      <c r="F354" s="41"/>
    </row>
    <row r="355" spans="3:6" ht="15.75">
      <c r="C355" s="41"/>
      <c r="D355" s="52"/>
      <c r="E355" s="40"/>
      <c r="F355" s="41"/>
    </row>
    <row r="356" spans="3:6" ht="15.75">
      <c r="C356" s="41"/>
      <c r="D356" s="52"/>
      <c r="E356" s="40"/>
      <c r="F356" s="41"/>
    </row>
    <row r="357" spans="3:6" ht="15.75">
      <c r="C357" s="41"/>
      <c r="D357" s="52"/>
      <c r="E357" s="40"/>
      <c r="F357" s="41"/>
    </row>
    <row r="358" spans="3:6" ht="15.75">
      <c r="C358" s="41"/>
      <c r="D358" s="52"/>
      <c r="E358" s="40"/>
      <c r="F358" s="41"/>
    </row>
    <row r="359" spans="3:6" ht="15.75">
      <c r="C359" s="41"/>
      <c r="D359" s="52"/>
      <c r="E359" s="40"/>
      <c r="F359" s="41"/>
    </row>
    <row r="360" spans="3:6" ht="15.75">
      <c r="C360" s="41"/>
      <c r="D360" s="52"/>
      <c r="E360" s="40"/>
      <c r="F360" s="41"/>
    </row>
    <row r="361" spans="3:6" ht="15.75">
      <c r="C361" s="41"/>
      <c r="D361" s="52"/>
      <c r="E361" s="40"/>
      <c r="F361" s="41"/>
    </row>
    <row r="362" spans="3:6" ht="15.75">
      <c r="C362" s="41"/>
      <c r="D362" s="52"/>
      <c r="E362" s="40"/>
      <c r="F362" s="41"/>
    </row>
    <row r="363" spans="3:6" ht="15.75">
      <c r="C363" s="41"/>
      <c r="D363" s="52"/>
      <c r="E363" s="40"/>
      <c r="F363" s="41"/>
    </row>
    <row r="364" spans="3:6" ht="15.75">
      <c r="C364" s="41"/>
      <c r="D364" s="52"/>
      <c r="E364" s="40"/>
      <c r="F364" s="41"/>
    </row>
    <row r="365" spans="3:6" ht="15.75">
      <c r="C365" s="41"/>
      <c r="D365" s="52"/>
      <c r="E365" s="40"/>
      <c r="F365" s="41"/>
    </row>
    <row r="366" spans="3:6" ht="15.75">
      <c r="C366" s="41"/>
      <c r="D366" s="52"/>
      <c r="E366" s="40"/>
      <c r="F366" s="41"/>
    </row>
    <row r="367" spans="3:6" ht="15.75">
      <c r="C367" s="41"/>
      <c r="D367" s="52"/>
      <c r="E367" s="40"/>
      <c r="F367" s="41"/>
    </row>
    <row r="368" spans="3:6" ht="15.75">
      <c r="C368" s="41"/>
      <c r="D368" s="52"/>
      <c r="E368" s="40"/>
      <c r="F368" s="41"/>
    </row>
    <row r="369" spans="3:6" ht="15.75">
      <c r="C369" s="41"/>
      <c r="D369" s="52"/>
      <c r="E369" s="40"/>
      <c r="F369" s="41"/>
    </row>
    <row r="370" spans="3:6" ht="15.75">
      <c r="C370" s="41"/>
      <c r="D370" s="52"/>
      <c r="E370" s="40"/>
      <c r="F370" s="41"/>
    </row>
    <row r="371" spans="3:6" ht="15.75">
      <c r="C371" s="41"/>
      <c r="D371" s="52"/>
      <c r="E371" s="40"/>
      <c r="F371" s="41"/>
    </row>
    <row r="372" spans="3:6" ht="15.75">
      <c r="C372" s="41"/>
      <c r="D372" s="52"/>
      <c r="E372" s="40"/>
      <c r="F372" s="41"/>
    </row>
    <row r="373" spans="3:6" ht="15.75">
      <c r="C373" s="41"/>
      <c r="D373" s="52"/>
      <c r="E373" s="40"/>
      <c r="F373" s="41"/>
    </row>
    <row r="374" spans="3:6" ht="15.75">
      <c r="C374" s="41"/>
      <c r="D374" s="52"/>
      <c r="E374" s="40"/>
      <c r="F374" s="41"/>
    </row>
    <row r="375" spans="3:6" ht="15.75">
      <c r="C375" s="41"/>
      <c r="D375" s="52"/>
      <c r="E375" s="40"/>
      <c r="F375" s="41"/>
    </row>
    <row r="376" spans="3:6" ht="15.75">
      <c r="C376" s="41"/>
      <c r="D376" s="52"/>
      <c r="E376" s="40"/>
      <c r="F376" s="41"/>
    </row>
    <row r="377" spans="3:6" ht="15.75">
      <c r="C377" s="41"/>
      <c r="D377" s="52"/>
      <c r="E377" s="40"/>
      <c r="F377" s="41"/>
    </row>
    <row r="378" spans="3:6" ht="15.75">
      <c r="C378" s="41"/>
      <c r="D378" s="52"/>
      <c r="E378" s="40"/>
      <c r="F378" s="41"/>
    </row>
    <row r="379" spans="3:6" ht="15.75">
      <c r="C379" s="41"/>
      <c r="D379" s="52"/>
      <c r="E379" s="40"/>
      <c r="F379" s="41"/>
    </row>
    <row r="380" spans="3:6" ht="15.75">
      <c r="C380" s="41"/>
      <c r="D380" s="52"/>
      <c r="E380" s="40"/>
      <c r="F380" s="41"/>
    </row>
    <row r="381" spans="3:6" ht="15.75">
      <c r="C381" s="41"/>
      <c r="D381" s="52"/>
      <c r="E381" s="40"/>
      <c r="F381" s="41"/>
    </row>
    <row r="382" spans="3:6" ht="15.75">
      <c r="C382" s="41"/>
      <c r="D382" s="52"/>
      <c r="E382" s="40"/>
      <c r="F382" s="41"/>
    </row>
    <row r="383" spans="3:6" ht="15.75">
      <c r="C383" s="41"/>
      <c r="D383" s="52"/>
      <c r="E383" s="40"/>
      <c r="F383" s="41"/>
    </row>
    <row r="384" spans="3:6" ht="15.75">
      <c r="C384" s="41"/>
      <c r="D384" s="52"/>
      <c r="E384" s="40"/>
      <c r="F384" s="41"/>
    </row>
    <row r="385" spans="3:6" ht="15.75">
      <c r="C385" s="41"/>
      <c r="D385" s="52"/>
      <c r="E385" s="40"/>
      <c r="F385" s="41"/>
    </row>
    <row r="386" spans="3:6" ht="15.75">
      <c r="C386" s="41"/>
      <c r="D386" s="52"/>
      <c r="E386" s="40"/>
      <c r="F386" s="41"/>
    </row>
    <row r="387" spans="3:6" ht="15.75">
      <c r="C387" s="41"/>
      <c r="D387" s="52"/>
      <c r="E387" s="40"/>
      <c r="F387" s="41"/>
    </row>
    <row r="388" spans="3:6" ht="15.75">
      <c r="C388" s="41"/>
      <c r="D388" s="52"/>
      <c r="E388" s="40"/>
      <c r="F388" s="41"/>
    </row>
    <row r="389" spans="3:6" ht="15.75">
      <c r="C389" s="41"/>
      <c r="D389" s="52"/>
      <c r="E389" s="40"/>
      <c r="F389" s="41"/>
    </row>
    <row r="390" spans="3:6" ht="15.75">
      <c r="C390" s="41"/>
      <c r="D390" s="52"/>
      <c r="E390" s="40"/>
      <c r="F390" s="41"/>
    </row>
    <row r="391" spans="3:6" ht="15.75">
      <c r="C391" s="41"/>
      <c r="D391" s="52"/>
      <c r="E391" s="40"/>
      <c r="F391" s="41"/>
    </row>
    <row r="392" spans="3:6" ht="15.75">
      <c r="C392" s="41"/>
      <c r="D392" s="52"/>
      <c r="E392" s="40"/>
      <c r="F392" s="41"/>
    </row>
    <row r="393" spans="3:6" ht="15.75">
      <c r="C393" s="41"/>
      <c r="D393" s="52"/>
      <c r="E393" s="40"/>
      <c r="F393" s="41"/>
    </row>
    <row r="394" spans="3:6" ht="15.75">
      <c r="C394" s="41"/>
      <c r="D394" s="52"/>
      <c r="E394" s="40"/>
      <c r="F394" s="41"/>
    </row>
    <row r="395" spans="3:6" ht="15.75">
      <c r="C395" s="41"/>
      <c r="D395" s="52"/>
      <c r="E395" s="40"/>
      <c r="F395" s="41"/>
    </row>
    <row r="396" spans="3:6" ht="15.75">
      <c r="C396" s="41"/>
      <c r="D396" s="52"/>
      <c r="E396" s="40"/>
      <c r="F396" s="41"/>
    </row>
    <row r="397" spans="3:6" ht="15.75">
      <c r="C397" s="41"/>
      <c r="D397" s="52"/>
      <c r="E397" s="40"/>
      <c r="F397" s="41"/>
    </row>
    <row r="398" spans="3:6" ht="15.75">
      <c r="C398" s="41"/>
      <c r="D398" s="52"/>
      <c r="E398" s="40"/>
      <c r="F398" s="41"/>
    </row>
    <row r="399" spans="3:6" ht="15.75">
      <c r="C399" s="41"/>
      <c r="D399" s="52"/>
      <c r="E399" s="40"/>
      <c r="F399" s="41"/>
    </row>
    <row r="400" spans="3:6" ht="15.75">
      <c r="C400" s="41"/>
      <c r="D400" s="52"/>
      <c r="E400" s="40"/>
      <c r="F400" s="41"/>
    </row>
    <row r="401" spans="3:6" ht="15.75">
      <c r="C401" s="41"/>
      <c r="D401" s="52"/>
      <c r="E401" s="40"/>
      <c r="F401" s="41"/>
    </row>
    <row r="402" spans="3:6" ht="15.75">
      <c r="C402" s="41"/>
      <c r="D402" s="52"/>
      <c r="E402" s="40"/>
      <c r="F402" s="41"/>
    </row>
    <row r="403" spans="3:6" ht="15.75">
      <c r="C403" s="41"/>
      <c r="D403" s="52"/>
      <c r="E403" s="40"/>
      <c r="F403" s="41"/>
    </row>
    <row r="404" spans="3:6" ht="15.75">
      <c r="C404" s="41"/>
      <c r="D404" s="52"/>
      <c r="E404" s="40"/>
      <c r="F404" s="41"/>
    </row>
    <row r="405" spans="3:6" ht="15.75">
      <c r="C405" s="41"/>
      <c r="D405" s="52"/>
      <c r="E405" s="40"/>
      <c r="F405" s="41"/>
    </row>
    <row r="406" spans="3:6" ht="15.75">
      <c r="C406" s="41"/>
      <c r="D406" s="52"/>
      <c r="E406" s="40"/>
      <c r="F406" s="41"/>
    </row>
    <row r="407" spans="3:6" ht="15.75">
      <c r="C407" s="41"/>
      <c r="D407" s="52"/>
      <c r="E407" s="40"/>
      <c r="F407" s="41"/>
    </row>
    <row r="408" spans="3:6" ht="15.75">
      <c r="C408" s="41"/>
      <c r="D408" s="52"/>
      <c r="E408" s="40"/>
      <c r="F408" s="41"/>
    </row>
    <row r="409" spans="3:6" ht="15.75">
      <c r="C409" s="41"/>
      <c r="D409" s="52"/>
      <c r="E409" s="40"/>
      <c r="F409" s="41"/>
    </row>
    <row r="410" spans="3:6" ht="15.75">
      <c r="C410" s="41"/>
      <c r="D410" s="52"/>
      <c r="E410" s="40"/>
      <c r="F410" s="41"/>
    </row>
    <row r="411" spans="3:6" ht="15.75">
      <c r="C411" s="41"/>
      <c r="D411" s="52"/>
      <c r="E411" s="40"/>
      <c r="F411" s="41"/>
    </row>
    <row r="412" spans="3:6" ht="15.75">
      <c r="C412" s="41"/>
      <c r="D412" s="52"/>
      <c r="E412" s="40"/>
      <c r="F412" s="41"/>
    </row>
    <row r="413" spans="3:6" ht="15.75">
      <c r="C413" s="41"/>
      <c r="D413" s="52"/>
      <c r="E413" s="40"/>
      <c r="F413" s="41"/>
    </row>
    <row r="414" spans="3:6" ht="15.75">
      <c r="C414" s="41"/>
      <c r="D414" s="52"/>
      <c r="E414" s="40"/>
      <c r="F414" s="41"/>
    </row>
    <row r="415" spans="3:6" ht="15.75">
      <c r="C415" s="41"/>
      <c r="D415" s="52"/>
      <c r="E415" s="40"/>
      <c r="F415" s="41"/>
    </row>
    <row r="416" spans="3:6" ht="15.75">
      <c r="C416" s="41"/>
      <c r="D416" s="52"/>
      <c r="E416" s="40"/>
      <c r="F416" s="41"/>
    </row>
    <row r="417" spans="3:6" ht="15.75">
      <c r="C417" s="41"/>
      <c r="D417" s="52"/>
      <c r="E417" s="40"/>
      <c r="F417" s="41"/>
    </row>
    <row r="418" spans="3:6" ht="15.75">
      <c r="C418" s="41"/>
      <c r="D418" s="52"/>
      <c r="E418" s="40"/>
      <c r="F418" s="41"/>
    </row>
    <row r="419" spans="3:6" ht="15.75">
      <c r="C419" s="41"/>
      <c r="D419" s="52"/>
      <c r="E419" s="40"/>
      <c r="F419" s="41"/>
    </row>
    <row r="420" spans="3:6" ht="15.75">
      <c r="C420" s="41"/>
      <c r="D420" s="52"/>
      <c r="E420" s="40"/>
      <c r="F420" s="41"/>
    </row>
    <row r="421" spans="3:6" ht="15.75">
      <c r="C421" s="41"/>
      <c r="D421" s="52"/>
      <c r="E421" s="40"/>
      <c r="F421" s="41"/>
    </row>
    <row r="422" spans="3:6" ht="15.75">
      <c r="C422" s="41"/>
      <c r="D422" s="52"/>
      <c r="E422" s="40"/>
      <c r="F422" s="41"/>
    </row>
    <row r="423" spans="3:6" ht="15.75">
      <c r="C423" s="41"/>
      <c r="D423" s="52"/>
      <c r="E423" s="40"/>
      <c r="F423" s="41"/>
    </row>
    <row r="424" spans="3:6" ht="15.75">
      <c r="C424" s="41"/>
      <c r="D424" s="52"/>
      <c r="E424" s="40"/>
      <c r="F424" s="41"/>
    </row>
    <row r="425" spans="3:6" ht="15.75">
      <c r="C425" s="41"/>
      <c r="D425" s="52"/>
      <c r="E425" s="40"/>
      <c r="F425" s="41"/>
    </row>
    <row r="426" spans="3:6" ht="15.75">
      <c r="C426" s="41"/>
      <c r="D426" s="52"/>
      <c r="E426" s="40"/>
      <c r="F426" s="41"/>
    </row>
    <row r="427" spans="3:6" ht="15.75">
      <c r="C427" s="41"/>
      <c r="D427" s="52"/>
      <c r="E427" s="40"/>
      <c r="F427" s="41"/>
    </row>
    <row r="428" spans="3:6" ht="15.75">
      <c r="C428" s="41"/>
      <c r="D428" s="52"/>
      <c r="E428" s="40"/>
      <c r="F428" s="41"/>
    </row>
    <row r="429" spans="3:6" ht="15.75">
      <c r="C429" s="41"/>
      <c r="D429" s="52"/>
      <c r="E429" s="40"/>
      <c r="F429" s="41"/>
    </row>
    <row r="430" spans="3:6" ht="15.75">
      <c r="C430" s="41"/>
      <c r="D430" s="52"/>
      <c r="E430" s="40"/>
      <c r="F430" s="41"/>
    </row>
    <row r="431" spans="3:6" ht="15.75">
      <c r="C431" s="41"/>
      <c r="D431" s="52"/>
      <c r="E431" s="40"/>
      <c r="F431" s="41"/>
    </row>
    <row r="432" spans="3:6" ht="15.75">
      <c r="C432" s="41"/>
      <c r="D432" s="52"/>
      <c r="E432" s="40"/>
      <c r="F432" s="41"/>
    </row>
    <row r="433" spans="3:6" ht="15.75">
      <c r="C433" s="41"/>
      <c r="D433" s="52"/>
      <c r="E433" s="40"/>
      <c r="F433" s="41"/>
    </row>
    <row r="434" spans="3:6" ht="15.75">
      <c r="C434" s="41"/>
      <c r="D434" s="52"/>
      <c r="E434" s="40"/>
      <c r="F434" s="41"/>
    </row>
    <row r="435" spans="3:6" ht="15.75">
      <c r="C435" s="41"/>
      <c r="D435" s="52"/>
      <c r="E435" s="40"/>
      <c r="F435" s="41"/>
    </row>
    <row r="436" spans="3:6" ht="15.75">
      <c r="C436" s="41"/>
      <c r="D436" s="52"/>
      <c r="E436" s="40"/>
      <c r="F436" s="41"/>
    </row>
    <row r="437" spans="3:6" ht="15.75">
      <c r="C437" s="41"/>
      <c r="D437" s="52"/>
      <c r="E437" s="40"/>
      <c r="F437" s="41"/>
    </row>
    <row r="438" spans="3:6" ht="15.75">
      <c r="C438" s="41"/>
      <c r="D438" s="52"/>
      <c r="E438" s="40"/>
      <c r="F438" s="41"/>
    </row>
    <row r="439" spans="3:6" ht="15.75">
      <c r="C439" s="41"/>
      <c r="D439" s="52"/>
      <c r="E439" s="40"/>
      <c r="F439" s="41"/>
    </row>
    <row r="440" spans="3:6" ht="15.75">
      <c r="C440" s="41"/>
      <c r="D440" s="52"/>
      <c r="E440" s="40"/>
      <c r="F440" s="41"/>
    </row>
    <row r="441" spans="3:6" ht="15.75">
      <c r="C441" s="41"/>
      <c r="D441" s="52"/>
      <c r="E441" s="40"/>
      <c r="F441" s="41"/>
    </row>
    <row r="442" spans="3:6" ht="15.75">
      <c r="C442" s="41"/>
      <c r="D442" s="52"/>
      <c r="E442" s="40"/>
      <c r="F442" s="41"/>
    </row>
    <row r="443" spans="3:6" ht="15.75">
      <c r="C443" s="41"/>
      <c r="D443" s="52"/>
      <c r="E443" s="40"/>
      <c r="F443" s="41"/>
    </row>
    <row r="444" spans="3:6" ht="15.75">
      <c r="C444" s="41"/>
      <c r="D444" s="52"/>
      <c r="E444" s="40"/>
      <c r="F444" s="41"/>
    </row>
    <row r="445" spans="3:6" ht="15.75">
      <c r="C445" s="41"/>
      <c r="D445" s="52"/>
      <c r="E445" s="40"/>
      <c r="F445" s="41"/>
    </row>
    <row r="446" spans="3:6" ht="15.75">
      <c r="C446" s="41"/>
      <c r="D446" s="52"/>
      <c r="E446" s="40"/>
      <c r="F446" s="41"/>
    </row>
    <row r="447" spans="3:6" ht="15.75">
      <c r="C447" s="41"/>
      <c r="D447" s="52"/>
      <c r="E447" s="40"/>
      <c r="F447" s="41"/>
    </row>
    <row r="448" spans="3:6" ht="15.75">
      <c r="C448" s="41"/>
      <c r="D448" s="52"/>
      <c r="E448" s="40"/>
      <c r="F448" s="41"/>
    </row>
    <row r="449" spans="3:6" ht="15.75">
      <c r="C449" s="41"/>
      <c r="D449" s="52"/>
      <c r="E449" s="40"/>
      <c r="F449" s="41"/>
    </row>
    <row r="450" spans="3:6" ht="15.75">
      <c r="C450" s="41"/>
      <c r="D450" s="52"/>
      <c r="E450" s="40"/>
      <c r="F450" s="41"/>
    </row>
    <row r="451" spans="3:6" ht="15.75">
      <c r="C451" s="41"/>
      <c r="D451" s="52"/>
      <c r="E451" s="40"/>
      <c r="F451" s="41"/>
    </row>
    <row r="452" spans="3:6" ht="15.75">
      <c r="C452" s="41"/>
      <c r="D452" s="52"/>
      <c r="E452" s="40"/>
      <c r="F452" s="41"/>
    </row>
    <row r="453" spans="3:6" ht="15.75">
      <c r="C453" s="41"/>
      <c r="D453" s="52"/>
      <c r="E453" s="40"/>
      <c r="F453" s="41"/>
    </row>
    <row r="454" spans="3:6" ht="15.75">
      <c r="C454" s="41"/>
      <c r="D454" s="52"/>
      <c r="E454" s="40"/>
      <c r="F454" s="41"/>
    </row>
    <row r="455" spans="3:6" ht="15.75">
      <c r="C455" s="41"/>
      <c r="D455" s="52"/>
      <c r="E455" s="40"/>
      <c r="F455" s="41"/>
    </row>
    <row r="456" spans="3:6" ht="15.75">
      <c r="C456" s="41"/>
      <c r="D456" s="52"/>
      <c r="E456" s="40"/>
      <c r="F456" s="41"/>
    </row>
    <row r="457" spans="3:6" ht="15.75">
      <c r="C457" s="41"/>
      <c r="D457" s="52"/>
      <c r="E457" s="40"/>
      <c r="F457" s="41"/>
    </row>
    <row r="458" spans="3:6" ht="15.75">
      <c r="C458" s="41"/>
      <c r="D458" s="52"/>
      <c r="E458" s="40"/>
      <c r="F458" s="41"/>
    </row>
    <row r="459" spans="3:6" ht="15.75">
      <c r="C459" s="41"/>
      <c r="D459" s="52"/>
      <c r="E459" s="40"/>
      <c r="F459" s="41"/>
    </row>
    <row r="460" spans="3:6" ht="15.75">
      <c r="C460" s="41"/>
      <c r="D460" s="52"/>
      <c r="E460" s="40"/>
      <c r="F460" s="41"/>
    </row>
    <row r="461" spans="3:6" ht="15.75">
      <c r="C461" s="41"/>
      <c r="D461" s="52"/>
      <c r="E461" s="40"/>
      <c r="F461" s="41"/>
    </row>
    <row r="462" spans="3:6" ht="15.75">
      <c r="C462" s="41"/>
      <c r="D462" s="52"/>
      <c r="E462" s="40"/>
      <c r="F462" s="41"/>
    </row>
    <row r="463" spans="3:6" ht="15.75">
      <c r="C463" s="41"/>
      <c r="D463" s="52"/>
      <c r="E463" s="40"/>
      <c r="F463" s="41"/>
    </row>
    <row r="464" spans="3:6" ht="15.75">
      <c r="C464" s="41"/>
      <c r="D464" s="52"/>
      <c r="E464" s="40"/>
      <c r="F464" s="41"/>
    </row>
    <row r="465" spans="3:6" ht="15.75">
      <c r="C465" s="41"/>
      <c r="D465" s="52"/>
      <c r="E465" s="40"/>
      <c r="F465" s="41"/>
    </row>
    <row r="466" spans="3:6" ht="15.75">
      <c r="C466" s="41"/>
      <c r="D466" s="52"/>
      <c r="E466" s="40"/>
      <c r="F466" s="41"/>
    </row>
    <row r="467" spans="3:6" ht="15.75">
      <c r="C467" s="41"/>
      <c r="D467" s="52"/>
      <c r="E467" s="40"/>
      <c r="F467" s="41"/>
    </row>
    <row r="468" spans="3:6" ht="15.75">
      <c r="C468" s="41"/>
      <c r="D468" s="52"/>
      <c r="E468" s="40"/>
      <c r="F468" s="41"/>
    </row>
    <row r="469" spans="3:6" ht="15.75">
      <c r="C469" s="41"/>
      <c r="D469" s="52"/>
      <c r="E469" s="40"/>
      <c r="F469" s="41"/>
    </row>
    <row r="470" spans="3:6" ht="15.75">
      <c r="C470" s="41"/>
      <c r="D470" s="52"/>
      <c r="E470" s="40"/>
      <c r="F470" s="41"/>
    </row>
    <row r="471" spans="3:6" ht="15.75">
      <c r="C471" s="41"/>
      <c r="D471" s="52"/>
      <c r="E471" s="40"/>
      <c r="F471" s="41"/>
    </row>
    <row r="472" spans="3:6" ht="15.75">
      <c r="C472" s="41"/>
      <c r="D472" s="52"/>
      <c r="E472" s="40"/>
      <c r="F472" s="41"/>
    </row>
    <row r="473" spans="3:6" ht="15.75">
      <c r="C473" s="41"/>
      <c r="D473" s="52"/>
      <c r="E473" s="40"/>
      <c r="F473" s="41"/>
    </row>
    <row r="474" spans="3:6" ht="15.75">
      <c r="C474" s="41"/>
      <c r="D474" s="52"/>
      <c r="E474" s="40"/>
      <c r="F474" s="41"/>
    </row>
    <row r="475" spans="3:6" ht="15.75">
      <c r="C475" s="41"/>
      <c r="D475" s="52"/>
      <c r="E475" s="40"/>
      <c r="F475" s="41"/>
    </row>
    <row r="476" spans="3:6" ht="15.75">
      <c r="C476" s="41"/>
      <c r="D476" s="52"/>
      <c r="E476" s="40"/>
      <c r="F476" s="41"/>
    </row>
    <row r="477" spans="3:6" ht="15.75">
      <c r="C477" s="41"/>
      <c r="D477" s="52"/>
      <c r="E477" s="40"/>
      <c r="F477" s="41"/>
    </row>
    <row r="478" spans="3:6" ht="15.75">
      <c r="C478" s="41"/>
      <c r="D478" s="52"/>
      <c r="E478" s="40"/>
      <c r="F478" s="41"/>
    </row>
    <row r="479" spans="3:6" ht="15.75">
      <c r="C479" s="41"/>
      <c r="D479" s="52"/>
      <c r="E479" s="40"/>
      <c r="F479" s="41"/>
    </row>
    <row r="480" spans="3:6" ht="15.75">
      <c r="C480" s="41"/>
      <c r="D480" s="52"/>
      <c r="E480" s="40"/>
      <c r="F480" s="41"/>
    </row>
    <row r="481" spans="3:6" ht="15.75">
      <c r="C481" s="41"/>
      <c r="D481" s="52"/>
      <c r="E481" s="40"/>
      <c r="F481" s="41"/>
    </row>
    <row r="482" spans="3:6" ht="15.75">
      <c r="C482" s="41"/>
      <c r="D482" s="52"/>
      <c r="E482" s="40"/>
      <c r="F482" s="41"/>
    </row>
    <row r="483" spans="3:6" ht="15.75">
      <c r="C483" s="41"/>
      <c r="D483" s="52"/>
      <c r="E483" s="40"/>
      <c r="F483" s="41"/>
    </row>
    <row r="484" spans="3:6" ht="15.75">
      <c r="C484" s="41"/>
      <c r="D484" s="52"/>
      <c r="E484" s="40"/>
      <c r="F484" s="41"/>
    </row>
    <row r="485" spans="3:6" ht="15.75">
      <c r="C485" s="41"/>
      <c r="D485" s="52"/>
      <c r="E485" s="40"/>
      <c r="F485" s="41"/>
    </row>
    <row r="486" spans="3:6" ht="15.75">
      <c r="C486" s="41"/>
      <c r="D486" s="52"/>
      <c r="E486" s="40"/>
      <c r="F486" s="41"/>
    </row>
    <row r="487" spans="3:6" ht="15.75">
      <c r="C487" s="41"/>
      <c r="D487" s="52"/>
      <c r="E487" s="40"/>
      <c r="F487" s="41"/>
    </row>
    <row r="488" spans="3:6" ht="15.75">
      <c r="C488" s="41"/>
      <c r="D488" s="52"/>
      <c r="E488" s="40"/>
      <c r="F488" s="41"/>
    </row>
    <row r="489" spans="3:6" ht="15.75">
      <c r="C489" s="41"/>
      <c r="D489" s="52"/>
      <c r="E489" s="40"/>
      <c r="F489" s="41"/>
    </row>
    <row r="490" spans="3:6" ht="15.75">
      <c r="C490" s="41"/>
      <c r="D490" s="52"/>
      <c r="E490" s="40"/>
      <c r="F490" s="41"/>
    </row>
    <row r="491" spans="3:6" ht="15.75">
      <c r="C491" s="41"/>
      <c r="D491" s="52"/>
      <c r="E491" s="40"/>
      <c r="F491" s="41"/>
    </row>
    <row r="492" spans="3:6" ht="15.75">
      <c r="C492" s="41"/>
      <c r="D492" s="52"/>
      <c r="E492" s="40"/>
      <c r="F492" s="41"/>
    </row>
    <row r="493" spans="3:6" ht="15.75">
      <c r="C493" s="41"/>
      <c r="D493" s="52"/>
      <c r="E493" s="40"/>
      <c r="F493" s="41"/>
    </row>
    <row r="494" spans="3:6" ht="15.75">
      <c r="C494" s="41"/>
      <c r="D494" s="52"/>
      <c r="E494" s="40"/>
      <c r="F494" s="41"/>
    </row>
    <row r="495" spans="3:6" ht="15.75">
      <c r="C495" s="41"/>
      <c r="D495" s="52"/>
      <c r="E495" s="40"/>
      <c r="F495" s="41"/>
    </row>
    <row r="496" spans="3:6" ht="15.75">
      <c r="C496" s="41"/>
      <c r="D496" s="52"/>
      <c r="E496" s="40"/>
      <c r="F496" s="41"/>
    </row>
    <row r="497" spans="3:6" ht="15.75">
      <c r="C497" s="41"/>
      <c r="D497" s="52"/>
      <c r="E497" s="40"/>
      <c r="F497" s="41"/>
    </row>
    <row r="498" spans="3:6" ht="15.75">
      <c r="C498" s="41"/>
      <c r="D498" s="52"/>
      <c r="E498" s="40"/>
      <c r="F498" s="41"/>
    </row>
    <row r="499" spans="3:6" ht="15.75">
      <c r="C499" s="41"/>
      <c r="D499" s="52"/>
      <c r="E499" s="40"/>
      <c r="F499" s="41"/>
    </row>
    <row r="500" spans="3:6" ht="15.75">
      <c r="C500" s="41"/>
      <c r="D500" s="52"/>
      <c r="E500" s="40"/>
      <c r="F500" s="41"/>
    </row>
    <row r="501" spans="3:6" ht="15.75">
      <c r="C501" s="41"/>
      <c r="D501" s="52"/>
      <c r="E501" s="40"/>
      <c r="F501" s="41"/>
    </row>
    <row r="502" spans="3:6" ht="15.75">
      <c r="C502" s="41"/>
      <c r="D502" s="52"/>
      <c r="E502" s="40"/>
      <c r="F502" s="41"/>
    </row>
    <row r="503" spans="3:6" ht="15.75">
      <c r="C503" s="41"/>
      <c r="D503" s="52"/>
      <c r="E503" s="40"/>
      <c r="F503" s="41"/>
    </row>
    <row r="504" spans="3:6" ht="15.75">
      <c r="C504" s="41"/>
      <c r="D504" s="52"/>
      <c r="E504" s="40"/>
      <c r="F504" s="41"/>
    </row>
    <row r="505" spans="3:6" ht="15.75">
      <c r="C505" s="41"/>
      <c r="D505" s="52"/>
      <c r="E505" s="40"/>
      <c r="F505" s="41"/>
    </row>
    <row r="506" spans="3:6" ht="15.75">
      <c r="C506" s="41"/>
      <c r="D506" s="52"/>
      <c r="E506" s="40"/>
      <c r="F506" s="41"/>
    </row>
    <row r="507" spans="3:6" ht="15.75">
      <c r="C507" s="41"/>
      <c r="D507" s="52"/>
      <c r="E507" s="40"/>
      <c r="F507" s="41"/>
    </row>
    <row r="508" spans="3:6" ht="15.75">
      <c r="C508" s="41"/>
      <c r="D508" s="52"/>
      <c r="E508" s="40"/>
      <c r="F508" s="41"/>
    </row>
    <row r="509" spans="3:6" ht="15.75">
      <c r="C509" s="41"/>
      <c r="D509" s="52"/>
      <c r="E509" s="40"/>
      <c r="F509" s="41"/>
    </row>
    <row r="510" spans="3:6" ht="15.75">
      <c r="C510" s="41"/>
      <c r="D510" s="52"/>
      <c r="E510" s="40"/>
      <c r="F510" s="41"/>
    </row>
    <row r="511" spans="3:6" ht="15.75">
      <c r="C511" s="41"/>
      <c r="D511" s="52"/>
      <c r="E511" s="40"/>
      <c r="F511" s="41"/>
    </row>
    <row r="512" spans="3:6" ht="15.75">
      <c r="C512" s="41"/>
      <c r="D512" s="52"/>
      <c r="E512" s="40"/>
      <c r="F512" s="41"/>
    </row>
    <row r="513" spans="3:6" ht="15.75">
      <c r="C513" s="41"/>
      <c r="D513" s="52"/>
      <c r="E513" s="40"/>
      <c r="F513" s="41"/>
    </row>
    <row r="514" spans="3:6" ht="15.75">
      <c r="C514" s="41"/>
      <c r="D514" s="52"/>
      <c r="E514" s="40"/>
      <c r="F514" s="41"/>
    </row>
    <row r="515" spans="3:6" ht="15.75">
      <c r="C515" s="41"/>
      <c r="D515" s="52"/>
      <c r="E515" s="40"/>
      <c r="F515" s="41"/>
    </row>
    <row r="516" spans="3:6" ht="15.75">
      <c r="C516" s="41"/>
      <c r="D516" s="52"/>
      <c r="E516" s="40"/>
      <c r="F516" s="41"/>
    </row>
    <row r="517" spans="3:6" ht="15.75">
      <c r="C517" s="41"/>
      <c r="D517" s="52"/>
      <c r="E517" s="40"/>
      <c r="F517" s="41"/>
    </row>
    <row r="518" spans="3:6" ht="15.75">
      <c r="C518" s="41"/>
      <c r="D518" s="52"/>
      <c r="E518" s="40"/>
      <c r="F518" s="41"/>
    </row>
    <row r="519" spans="3:6" ht="15.75">
      <c r="C519" s="41"/>
      <c r="D519" s="52"/>
      <c r="E519" s="40"/>
      <c r="F519" s="41"/>
    </row>
    <row r="520" spans="3:6" ht="15.75">
      <c r="C520" s="41"/>
      <c r="D520" s="52"/>
      <c r="E520" s="40"/>
      <c r="F520" s="41"/>
    </row>
    <row r="521" spans="3:6" ht="15.75">
      <c r="C521" s="41"/>
      <c r="D521" s="52"/>
      <c r="E521" s="40"/>
      <c r="F521" s="41"/>
    </row>
    <row r="522" spans="3:6" ht="15.75">
      <c r="C522" s="41"/>
      <c r="D522" s="52"/>
      <c r="E522" s="40"/>
      <c r="F522" s="41"/>
    </row>
    <row r="523" spans="3:6" ht="15.75">
      <c r="C523" s="41"/>
      <c r="D523" s="52"/>
      <c r="E523" s="40"/>
      <c r="F523" s="41"/>
    </row>
    <row r="524" spans="3:6" ht="15.75">
      <c r="C524" s="41"/>
      <c r="D524" s="52"/>
      <c r="E524" s="40"/>
      <c r="F524" s="41"/>
    </row>
    <row r="525" spans="3:6" ht="15.75">
      <c r="C525" s="41"/>
      <c r="D525" s="52"/>
      <c r="E525" s="40"/>
      <c r="F525" s="41"/>
    </row>
    <row r="526" spans="3:6" ht="15.75">
      <c r="C526" s="41"/>
      <c r="D526" s="52"/>
      <c r="E526" s="40"/>
      <c r="F526" s="41"/>
    </row>
    <row r="527" spans="3:6" ht="15.75">
      <c r="C527" s="41"/>
      <c r="D527" s="52"/>
      <c r="E527" s="40"/>
      <c r="F527" s="41"/>
    </row>
    <row r="528" spans="3:6" ht="15.75">
      <c r="C528" s="41"/>
      <c r="D528" s="52"/>
      <c r="E528" s="40"/>
      <c r="F528" s="41"/>
    </row>
    <row r="529" spans="3:6" ht="15.75">
      <c r="C529" s="41"/>
      <c r="D529" s="52"/>
      <c r="E529" s="40"/>
      <c r="F529" s="41"/>
    </row>
    <row r="530" spans="3:6" ht="15.75">
      <c r="C530" s="41"/>
      <c r="D530" s="52"/>
      <c r="E530" s="40"/>
      <c r="F530" s="41"/>
    </row>
    <row r="531" spans="3:6" ht="15.75">
      <c r="C531" s="41"/>
      <c r="D531" s="52"/>
      <c r="E531" s="40"/>
      <c r="F531" s="41"/>
    </row>
    <row r="532" spans="3:6" ht="15.75">
      <c r="C532" s="41"/>
      <c r="D532" s="52"/>
      <c r="E532" s="40"/>
      <c r="F532" s="41"/>
    </row>
    <row r="533" spans="3:6" ht="15.75">
      <c r="C533" s="41"/>
      <c r="D533" s="52"/>
      <c r="E533" s="40"/>
      <c r="F533" s="41"/>
    </row>
    <row r="534" spans="3:6" ht="15.75">
      <c r="C534" s="41"/>
      <c r="D534" s="52"/>
      <c r="E534" s="40"/>
      <c r="F534" s="41"/>
    </row>
    <row r="535" spans="3:6" ht="15.75">
      <c r="C535" s="41"/>
      <c r="D535" s="52"/>
      <c r="E535" s="40"/>
      <c r="F535" s="41"/>
    </row>
    <row r="536" spans="3:6" ht="15.75">
      <c r="C536" s="41"/>
      <c r="D536" s="52"/>
      <c r="E536" s="40"/>
      <c r="F536" s="41"/>
    </row>
    <row r="537" spans="3:6" ht="15.75">
      <c r="C537" s="41"/>
      <c r="D537" s="52"/>
      <c r="E537" s="40"/>
      <c r="F537" s="41"/>
    </row>
    <row r="538" spans="3:6" ht="15.75">
      <c r="C538" s="41"/>
      <c r="D538" s="52"/>
      <c r="E538" s="40"/>
      <c r="F538" s="41"/>
    </row>
    <row r="539" spans="3:6" ht="15.75">
      <c r="C539" s="41"/>
      <c r="D539" s="52"/>
      <c r="E539" s="40"/>
      <c r="F539" s="41"/>
    </row>
    <row r="540" spans="3:6" ht="15.75">
      <c r="C540" s="41"/>
      <c r="D540" s="52"/>
      <c r="E540" s="40"/>
      <c r="F540" s="41"/>
    </row>
    <row r="541" spans="3:6" ht="15.75">
      <c r="C541" s="41"/>
      <c r="D541" s="52"/>
      <c r="E541" s="40"/>
      <c r="F541" s="41"/>
    </row>
    <row r="542" spans="3:6" ht="15.75">
      <c r="C542" s="41"/>
      <c r="D542" s="52"/>
      <c r="E542" s="40"/>
      <c r="F542" s="41"/>
    </row>
    <row r="543" spans="3:6" ht="15.75">
      <c r="C543" s="41"/>
      <c r="D543" s="52"/>
      <c r="E543" s="40"/>
      <c r="F543" s="41"/>
    </row>
    <row r="544" spans="3:6" ht="15.75">
      <c r="C544" s="41"/>
      <c r="D544" s="52"/>
      <c r="E544" s="40"/>
      <c r="F544" s="41"/>
    </row>
    <row r="545" spans="3:6" ht="15.75">
      <c r="C545" s="41"/>
      <c r="D545" s="52"/>
      <c r="E545" s="40"/>
      <c r="F545" s="41"/>
    </row>
    <row r="546" spans="3:6" ht="15.75">
      <c r="C546" s="41"/>
      <c r="D546" s="52"/>
      <c r="E546" s="40"/>
      <c r="F546" s="41"/>
    </row>
    <row r="547" spans="3:6" ht="15.75">
      <c r="C547" s="41"/>
      <c r="D547" s="52"/>
      <c r="E547" s="40"/>
      <c r="F547" s="41"/>
    </row>
    <row r="548" spans="3:6" ht="15.75">
      <c r="C548" s="41"/>
      <c r="D548" s="52"/>
      <c r="E548" s="40"/>
      <c r="F548" s="41"/>
    </row>
    <row r="549" spans="3:6" ht="15.75">
      <c r="C549" s="41"/>
      <c r="D549" s="52"/>
      <c r="E549" s="40"/>
      <c r="F549" s="41"/>
    </row>
    <row r="550" spans="3:6" ht="15.75">
      <c r="C550" s="41"/>
      <c r="D550" s="52"/>
      <c r="E550" s="40"/>
      <c r="F550" s="41"/>
    </row>
    <row r="551" spans="3:6" ht="15.75">
      <c r="C551" s="41"/>
      <c r="D551" s="52"/>
      <c r="E551" s="40"/>
      <c r="F551" s="41"/>
    </row>
    <row r="552" spans="3:6" ht="15.75">
      <c r="C552" s="41"/>
      <c r="D552" s="52"/>
      <c r="E552" s="40"/>
      <c r="F552" s="41"/>
    </row>
    <row r="553" spans="3:6" ht="15.75">
      <c r="C553" s="41"/>
      <c r="D553" s="52"/>
      <c r="E553" s="40"/>
      <c r="F553" s="41"/>
    </row>
    <row r="554" spans="3:6" ht="15.75">
      <c r="C554" s="41"/>
      <c r="D554" s="52"/>
      <c r="E554" s="40"/>
      <c r="F554" s="41"/>
    </row>
    <row r="555" spans="3:6" ht="15.75">
      <c r="C555" s="41"/>
      <c r="D555" s="52"/>
      <c r="E555" s="40"/>
      <c r="F555" s="41"/>
    </row>
    <row r="556" spans="3:6" ht="15.75">
      <c r="C556" s="41"/>
      <c r="D556" s="52"/>
      <c r="E556" s="40"/>
      <c r="F556" s="41"/>
    </row>
    <row r="557" spans="3:6" ht="15.75">
      <c r="C557" s="41"/>
      <c r="D557" s="52"/>
      <c r="E557" s="40"/>
      <c r="F557" s="41"/>
    </row>
    <row r="558" spans="3:6" ht="15.75">
      <c r="C558" s="41"/>
      <c r="D558" s="52"/>
      <c r="E558" s="40"/>
      <c r="F558" s="41"/>
    </row>
    <row r="559" spans="3:6" ht="15.75">
      <c r="C559" s="41"/>
      <c r="D559" s="52"/>
      <c r="E559" s="40"/>
      <c r="F559" s="41"/>
    </row>
    <row r="560" spans="3:6" ht="15.75">
      <c r="C560" s="41"/>
      <c r="D560" s="52"/>
      <c r="E560" s="40"/>
      <c r="F560" s="41"/>
    </row>
    <row r="561" spans="3:6" ht="15.75">
      <c r="C561" s="41"/>
      <c r="D561" s="52"/>
      <c r="E561" s="40"/>
      <c r="F561" s="41"/>
    </row>
    <row r="562" spans="3:6" ht="15.75">
      <c r="C562" s="41"/>
      <c r="D562" s="52"/>
      <c r="E562" s="40"/>
      <c r="F562" s="41"/>
    </row>
    <row r="563" spans="3:6" ht="15.75">
      <c r="C563" s="41"/>
      <c r="D563" s="52"/>
      <c r="E563" s="40"/>
      <c r="F563" s="41"/>
    </row>
    <row r="564" spans="3:6" ht="15.75">
      <c r="C564" s="41"/>
      <c r="D564" s="52"/>
      <c r="E564" s="40"/>
      <c r="F564" s="41"/>
    </row>
  </sheetData>
  <printOptions horizontalCentered="1"/>
  <pageMargins left="0.6" right="0.4" top="0.090551181" bottom="0" header="0.511811023622047" footer="0.511811023622047"/>
  <pageSetup fitToHeight="2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"/>
    </sheetView>
  </sheetViews>
  <sheetFormatPr defaultColWidth="9.00390625" defaultRowHeight="15.75"/>
  <cols>
    <col min="1" max="1" width="24.625" style="4" customWidth="1"/>
    <col min="2" max="2" width="11.375" style="4" customWidth="1"/>
    <col min="3" max="3" width="5.375" style="4" customWidth="1"/>
    <col min="4" max="4" width="5.25390625" style="4" customWidth="1"/>
    <col min="5" max="6" width="15.625" style="4" customWidth="1"/>
    <col min="7" max="16384" width="8.00390625" style="4" customWidth="1"/>
  </cols>
  <sheetData>
    <row r="1" ht="15.75">
      <c r="E1" s="7"/>
    </row>
    <row r="2" ht="15.75">
      <c r="E2" s="11"/>
    </row>
    <row r="3" spans="1:7" ht="15.75">
      <c r="A3" s="61" t="s">
        <v>0</v>
      </c>
      <c r="B3" s="62"/>
      <c r="C3" s="62"/>
      <c r="D3" s="62"/>
      <c r="E3" s="63"/>
      <c r="F3" s="64"/>
      <c r="G3" s="1"/>
    </row>
    <row r="4" spans="1:7" ht="15.75">
      <c r="A4" s="65" t="s">
        <v>1</v>
      </c>
      <c r="B4" s="62"/>
      <c r="C4" s="62"/>
      <c r="D4" s="63"/>
      <c r="E4" s="63"/>
      <c r="F4" s="62"/>
      <c r="G4" s="1"/>
    </row>
    <row r="5" spans="1:6" ht="15.75">
      <c r="A5" s="67" t="s">
        <v>12</v>
      </c>
      <c r="B5" s="68"/>
      <c r="C5" s="68"/>
      <c r="D5" s="68"/>
      <c r="E5" s="63"/>
      <c r="F5" s="63"/>
    </row>
    <row r="6" spans="1:6" ht="4.5" customHeight="1">
      <c r="A6" s="67"/>
      <c r="B6" s="68"/>
      <c r="C6" s="68"/>
      <c r="D6" s="68"/>
      <c r="E6" s="69"/>
      <c r="F6" s="63"/>
    </row>
    <row r="7" spans="1:6" ht="15.75">
      <c r="A7" s="170" t="s">
        <v>48</v>
      </c>
      <c r="B7" s="35"/>
      <c r="C7" s="35"/>
      <c r="D7" s="35"/>
      <c r="E7" s="35"/>
      <c r="F7" s="63"/>
    </row>
    <row r="8" spans="1:6" ht="15.75">
      <c r="A8" s="170" t="s">
        <v>128</v>
      </c>
      <c r="B8" s="35"/>
      <c r="C8" s="35"/>
      <c r="D8" s="35"/>
      <c r="E8" s="72"/>
      <c r="F8" s="63"/>
    </row>
    <row r="9" spans="1:6" ht="15.75">
      <c r="A9" s="74" t="s">
        <v>2</v>
      </c>
      <c r="B9" s="71"/>
      <c r="C9" s="71"/>
      <c r="D9" s="71"/>
      <c r="E9" s="71"/>
      <c r="F9" s="63"/>
    </row>
    <row r="10" spans="1:6" ht="15.75">
      <c r="A10" s="74"/>
      <c r="B10" s="71"/>
      <c r="C10" s="71"/>
      <c r="D10" s="71"/>
      <c r="E10" s="71"/>
      <c r="F10" s="63"/>
    </row>
    <row r="11" spans="1:6" s="19" customFormat="1" ht="15" customHeight="1">
      <c r="A11" s="171"/>
      <c r="B11" s="172"/>
      <c r="C11" s="172"/>
      <c r="D11" s="172"/>
      <c r="E11" s="184" t="s">
        <v>16</v>
      </c>
      <c r="F11" s="173" t="s">
        <v>16</v>
      </c>
    </row>
    <row r="12" spans="1:6" ht="15" customHeight="1">
      <c r="A12" s="78"/>
      <c r="B12" s="58"/>
      <c r="C12" s="58"/>
      <c r="D12" s="58"/>
      <c r="E12" s="185">
        <v>40451</v>
      </c>
      <c r="F12" s="174">
        <v>40178</v>
      </c>
    </row>
    <row r="13" spans="1:6" ht="15" customHeight="1">
      <c r="A13" s="78"/>
      <c r="B13" s="58"/>
      <c r="C13" s="58"/>
      <c r="D13" s="58"/>
      <c r="E13" s="185"/>
      <c r="F13" s="174" t="s">
        <v>49</v>
      </c>
    </row>
    <row r="14" spans="1:6" ht="15" customHeight="1">
      <c r="A14" s="78"/>
      <c r="B14" s="58"/>
      <c r="C14" s="58"/>
      <c r="D14" s="59"/>
      <c r="E14" s="186" t="s">
        <v>3</v>
      </c>
      <c r="F14" s="175" t="s">
        <v>3</v>
      </c>
    </row>
    <row r="15" spans="1:6" ht="15" customHeight="1">
      <c r="A15" s="97" t="s">
        <v>97</v>
      </c>
      <c r="B15" s="98"/>
      <c r="C15" s="98"/>
      <c r="D15" s="193"/>
      <c r="E15" s="194"/>
      <c r="F15" s="195"/>
    </row>
    <row r="16" spans="1:6" ht="15" customHeight="1">
      <c r="A16" s="81" t="s">
        <v>98</v>
      </c>
      <c r="B16" s="58"/>
      <c r="C16" s="58"/>
      <c r="D16" s="59"/>
      <c r="E16" s="93"/>
      <c r="F16" s="82"/>
    </row>
    <row r="17" spans="1:8" ht="15" customHeight="1">
      <c r="A17" s="176" t="s">
        <v>6</v>
      </c>
      <c r="B17" s="58"/>
      <c r="C17" s="58"/>
      <c r="D17" s="59"/>
      <c r="E17" s="94">
        <v>69588</v>
      </c>
      <c r="F17" s="84">
        <f>66074+5910</f>
        <v>71984</v>
      </c>
      <c r="H17" s="36"/>
    </row>
    <row r="18" spans="1:6" ht="15" customHeight="1">
      <c r="A18" s="176" t="s">
        <v>19</v>
      </c>
      <c r="B18" s="58"/>
      <c r="C18" s="58"/>
      <c r="D18" s="59"/>
      <c r="E18" s="94">
        <v>1852</v>
      </c>
      <c r="F18" s="84">
        <v>1866</v>
      </c>
    </row>
    <row r="19" spans="1:6" ht="15" customHeight="1">
      <c r="A19" s="85" t="s">
        <v>17</v>
      </c>
      <c r="B19" s="58"/>
      <c r="C19" s="58"/>
      <c r="D19" s="59"/>
      <c r="E19" s="94">
        <v>13228</v>
      </c>
      <c r="F19" s="84">
        <v>13228</v>
      </c>
    </row>
    <row r="20" spans="1:6" ht="15" customHeight="1">
      <c r="A20" s="176" t="s">
        <v>18</v>
      </c>
      <c r="B20" s="58"/>
      <c r="C20" s="58"/>
      <c r="D20" s="59"/>
      <c r="E20" s="95">
        <v>231</v>
      </c>
      <c r="F20" s="88">
        <v>167</v>
      </c>
    </row>
    <row r="21" spans="1:6" ht="15" customHeight="1">
      <c r="A21" s="196"/>
      <c r="B21" s="98"/>
      <c r="C21" s="206" t="s">
        <v>103</v>
      </c>
      <c r="D21" s="193"/>
      <c r="E21" s="109">
        <f>SUM(E17:E20)</f>
        <v>84899</v>
      </c>
      <c r="F21" s="110">
        <f>SUM(F17:F20)</f>
        <v>87245</v>
      </c>
    </row>
    <row r="22" spans="1:6" ht="15" customHeight="1">
      <c r="A22" s="83" t="s">
        <v>99</v>
      </c>
      <c r="B22" s="58"/>
      <c r="C22" s="58"/>
      <c r="D22" s="59"/>
      <c r="E22" s="94"/>
      <c r="F22" s="84"/>
    </row>
    <row r="23" spans="1:6" ht="15" customHeight="1">
      <c r="A23" s="177" t="s">
        <v>15</v>
      </c>
      <c r="B23" s="58"/>
      <c r="C23" s="60"/>
      <c r="D23" s="59"/>
      <c r="E23" s="94">
        <v>25176</v>
      </c>
      <c r="F23" s="84">
        <v>23418</v>
      </c>
    </row>
    <row r="24" spans="1:6" ht="15" customHeight="1">
      <c r="A24" s="177" t="s">
        <v>114</v>
      </c>
      <c r="B24" s="58"/>
      <c r="C24" s="60"/>
      <c r="D24" s="59"/>
      <c r="E24" s="94">
        <f>30237+1471+1423</f>
        <v>33131</v>
      </c>
      <c r="F24" s="84">
        <f>31304+1423+2154</f>
        <v>34881</v>
      </c>
    </row>
    <row r="25" spans="1:11" ht="15" customHeight="1">
      <c r="A25" s="177" t="s">
        <v>14</v>
      </c>
      <c r="B25" s="58"/>
      <c r="C25" s="60"/>
      <c r="D25" s="59"/>
      <c r="E25" s="187">
        <v>53101</v>
      </c>
      <c r="F25" s="88">
        <v>42220</v>
      </c>
      <c r="K25" s="38"/>
    </row>
    <row r="26" spans="1:6" ht="15" customHeight="1">
      <c r="A26" s="101"/>
      <c r="B26" s="98"/>
      <c r="C26" s="206" t="s">
        <v>103</v>
      </c>
      <c r="D26" s="199"/>
      <c r="E26" s="187">
        <f>SUM(E23:E25)</f>
        <v>111408</v>
      </c>
      <c r="F26" s="110">
        <f>SUM(F23:F25)</f>
        <v>100519</v>
      </c>
    </row>
    <row r="27" spans="1:6" ht="15" customHeight="1" thickBot="1">
      <c r="A27" s="200" t="s">
        <v>20</v>
      </c>
      <c r="B27" s="201"/>
      <c r="C27" s="201"/>
      <c r="D27" s="202"/>
      <c r="E27" s="203">
        <f>+E26+E21</f>
        <v>196307</v>
      </c>
      <c r="F27" s="204">
        <f>+F26+F21</f>
        <v>187764</v>
      </c>
    </row>
    <row r="28" spans="1:6" ht="15" customHeight="1" thickTop="1">
      <c r="A28" s="83"/>
      <c r="B28" s="58"/>
      <c r="C28" s="58"/>
      <c r="D28" s="58"/>
      <c r="E28" s="188"/>
      <c r="F28" s="178"/>
    </row>
    <row r="29" spans="1:11" ht="15" customHeight="1">
      <c r="A29" s="101" t="s">
        <v>100</v>
      </c>
      <c r="B29" s="98"/>
      <c r="C29" s="98"/>
      <c r="D29" s="193"/>
      <c r="E29" s="96"/>
      <c r="F29" s="89"/>
      <c r="K29" s="38"/>
    </row>
    <row r="30" spans="1:11" ht="15" customHeight="1">
      <c r="A30" s="83" t="s">
        <v>115</v>
      </c>
      <c r="B30" s="58"/>
      <c r="C30" s="58"/>
      <c r="D30" s="59"/>
      <c r="E30" s="94"/>
      <c r="F30" s="84"/>
      <c r="K30" s="38"/>
    </row>
    <row r="31" spans="1:11" ht="15" customHeight="1">
      <c r="A31" s="176" t="s">
        <v>21</v>
      </c>
      <c r="B31" s="58"/>
      <c r="C31" s="58"/>
      <c r="D31" s="59"/>
      <c r="E31" s="94">
        <v>60000</v>
      </c>
      <c r="F31" s="84">
        <v>60000</v>
      </c>
      <c r="K31" s="38"/>
    </row>
    <row r="32" spans="1:11" ht="15" customHeight="1">
      <c r="A32" s="176" t="s">
        <v>50</v>
      </c>
      <c r="B32" s="58"/>
      <c r="C32" s="58"/>
      <c r="D32" s="59"/>
      <c r="E32" s="94">
        <f>+SOCIE!C49</f>
        <v>18729</v>
      </c>
      <c r="F32" s="84">
        <f>+SOCIE!C39</f>
        <v>18729</v>
      </c>
      <c r="K32" s="38"/>
    </row>
    <row r="33" spans="1:11" ht="15" customHeight="1">
      <c r="A33" s="176" t="s">
        <v>69</v>
      </c>
      <c r="B33" s="58"/>
      <c r="C33" s="58"/>
      <c r="D33" s="59"/>
      <c r="E33" s="95">
        <f>+SOCIE!D49</f>
        <v>73473</v>
      </c>
      <c r="F33" s="88">
        <f>+SOCIE!D39</f>
        <v>63629</v>
      </c>
      <c r="K33" s="38"/>
    </row>
    <row r="34" spans="1:6" ht="15" customHeight="1">
      <c r="A34" s="101" t="s">
        <v>31</v>
      </c>
      <c r="B34" s="98"/>
      <c r="C34" s="206" t="s">
        <v>103</v>
      </c>
      <c r="D34" s="193"/>
      <c r="E34" s="192">
        <f>SUM(E31:E33)</f>
        <v>152202</v>
      </c>
      <c r="F34" s="183">
        <f>SUM(F31:F33)</f>
        <v>142358</v>
      </c>
    </row>
    <row r="35" spans="1:6" ht="15" customHeight="1">
      <c r="A35" s="83"/>
      <c r="B35" s="58"/>
      <c r="C35" s="58"/>
      <c r="D35" s="59"/>
      <c r="E35" s="190"/>
      <c r="F35" s="180"/>
    </row>
    <row r="36" spans="1:6" ht="15" customHeight="1">
      <c r="A36" s="83" t="s">
        <v>101</v>
      </c>
      <c r="B36" s="58"/>
      <c r="C36" s="58"/>
      <c r="D36" s="59"/>
      <c r="E36" s="95"/>
      <c r="F36" s="88"/>
    </row>
    <row r="37" spans="1:6" ht="15" customHeight="1">
      <c r="A37" s="176" t="s">
        <v>28</v>
      </c>
      <c r="B37" s="58"/>
      <c r="C37" s="58"/>
      <c r="D37" s="59"/>
      <c r="E37" s="95">
        <f>8648</f>
        <v>8648</v>
      </c>
      <c r="F37" s="88">
        <f>8965-482+166</f>
        <v>8649</v>
      </c>
    </row>
    <row r="38" spans="1:6" ht="15" customHeight="1">
      <c r="A38" s="101"/>
      <c r="B38" s="98"/>
      <c r="C38" s="206" t="s">
        <v>103</v>
      </c>
      <c r="D38" s="193"/>
      <c r="E38" s="197">
        <f>SUM(E37:E37)</f>
        <v>8648</v>
      </c>
      <c r="F38" s="198">
        <f>SUM(F37:F37)</f>
        <v>8649</v>
      </c>
    </row>
    <row r="39" spans="1:6" ht="15" customHeight="1">
      <c r="A39" s="83" t="s">
        <v>102</v>
      </c>
      <c r="B39" s="58"/>
      <c r="C39" s="58"/>
      <c r="D39" s="59"/>
      <c r="E39" s="95"/>
      <c r="F39" s="88"/>
    </row>
    <row r="40" spans="1:6" ht="15" customHeight="1">
      <c r="A40" s="87" t="s">
        <v>27</v>
      </c>
      <c r="B40" s="58"/>
      <c r="C40" s="58"/>
      <c r="D40" s="59"/>
      <c r="E40" s="95">
        <v>18210</v>
      </c>
      <c r="F40" s="88">
        <v>17294</v>
      </c>
    </row>
    <row r="41" spans="1:6" ht="15" customHeight="1">
      <c r="A41" s="86" t="s">
        <v>26</v>
      </c>
      <c r="B41" s="58"/>
      <c r="C41" s="58"/>
      <c r="D41" s="59"/>
      <c r="E41" s="95">
        <v>14165</v>
      </c>
      <c r="F41" s="88">
        <v>16130</v>
      </c>
    </row>
    <row r="42" spans="1:6" ht="15" customHeight="1">
      <c r="A42" s="86" t="s">
        <v>51</v>
      </c>
      <c r="B42" s="58"/>
      <c r="C42" s="58"/>
      <c r="D42" s="59"/>
      <c r="E42" s="187">
        <v>3082</v>
      </c>
      <c r="F42" s="182">
        <v>3333</v>
      </c>
    </row>
    <row r="43" spans="1:6" ht="15" customHeight="1">
      <c r="A43" s="101"/>
      <c r="B43" s="98"/>
      <c r="C43" s="206" t="s">
        <v>103</v>
      </c>
      <c r="D43" s="199"/>
      <c r="E43" s="191">
        <f>SUM(E40:E42)</f>
        <v>35457</v>
      </c>
      <c r="F43" s="181">
        <f>SUM(F40:F42)</f>
        <v>36757</v>
      </c>
    </row>
    <row r="44" spans="1:9" ht="15" customHeight="1">
      <c r="A44" s="101" t="s">
        <v>29</v>
      </c>
      <c r="B44" s="98"/>
      <c r="C44" s="98"/>
      <c r="D44" s="199"/>
      <c r="E44" s="189">
        <f>+E38+E43</f>
        <v>44105</v>
      </c>
      <c r="F44" s="179">
        <f>+F38+F43</f>
        <v>45406</v>
      </c>
      <c r="I44" s="5"/>
    </row>
    <row r="45" spans="1:9" ht="15" customHeight="1" thickBot="1">
      <c r="A45" s="200" t="s">
        <v>22</v>
      </c>
      <c r="B45" s="201"/>
      <c r="C45" s="201"/>
      <c r="D45" s="205"/>
      <c r="E45" s="203">
        <f>+E44+E34</f>
        <v>196307</v>
      </c>
      <c r="F45" s="204">
        <f>+F44+F34</f>
        <v>187764</v>
      </c>
      <c r="I45" s="5"/>
    </row>
    <row r="46" spans="1:6" ht="15" customHeight="1" thickTop="1">
      <c r="A46" s="19"/>
      <c r="B46" s="19"/>
      <c r="C46" s="19"/>
      <c r="D46" s="32"/>
      <c r="E46" s="33"/>
      <c r="F46" s="20"/>
    </row>
    <row r="47" spans="1:6" ht="15" customHeight="1">
      <c r="A47" s="277" t="s">
        <v>113</v>
      </c>
      <c r="B47" s="278"/>
      <c r="C47" s="278"/>
      <c r="D47" s="279"/>
      <c r="E47" s="280"/>
      <c r="F47" s="281"/>
    </row>
    <row r="48" spans="1:6" ht="15" customHeight="1">
      <c r="A48" s="277" t="s">
        <v>95</v>
      </c>
      <c r="B48" s="26"/>
      <c r="C48" s="26"/>
      <c r="D48" s="26"/>
      <c r="E48" s="26"/>
      <c r="F48" s="26"/>
    </row>
    <row r="49" spans="1:6" ht="15" customHeight="1">
      <c r="A49" s="169" t="s">
        <v>96</v>
      </c>
      <c r="B49" s="39"/>
      <c r="C49" s="39"/>
      <c r="D49" s="39"/>
      <c r="E49" s="39"/>
      <c r="F49" s="39"/>
    </row>
  </sheetData>
  <printOptions horizontalCentered="1"/>
  <pageMargins left="0.8" right="0.407480315" top="0" bottom="0.393700787401575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9"/>
  <sheetViews>
    <sheetView workbookViewId="0" topLeftCell="A1">
      <selection activeCell="A1" sqref="A1"/>
    </sheetView>
  </sheetViews>
  <sheetFormatPr defaultColWidth="9.00390625" defaultRowHeight="15.75"/>
  <cols>
    <col min="1" max="1" width="37.25390625" style="29" customWidth="1"/>
    <col min="2" max="5" width="12.625" style="29" customWidth="1"/>
    <col min="6" max="16384" width="8.125" style="29" customWidth="1"/>
  </cols>
  <sheetData>
    <row r="1" ht="15.75">
      <c r="D1" s="7"/>
    </row>
    <row r="2" ht="15.75">
      <c r="D2" s="11"/>
    </row>
    <row r="3" spans="1:13" s="4" customFormat="1" ht="15.75">
      <c r="A3" s="61" t="s">
        <v>0</v>
      </c>
      <c r="B3" s="62"/>
      <c r="C3" s="62"/>
      <c r="D3" s="63"/>
      <c r="E3" s="64"/>
      <c r="H3" s="10"/>
      <c r="I3" s="22"/>
      <c r="J3" s="8"/>
      <c r="K3" s="8"/>
      <c r="L3" s="1"/>
      <c r="M3" s="1"/>
    </row>
    <row r="4" spans="1:13" s="4" customFormat="1" ht="15.75">
      <c r="A4" s="65" t="s">
        <v>1</v>
      </c>
      <c r="B4" s="72"/>
      <c r="C4" s="66"/>
      <c r="D4" s="66"/>
      <c r="E4" s="66"/>
      <c r="G4" s="8"/>
      <c r="H4" s="8"/>
      <c r="I4" s="8"/>
      <c r="J4" s="8"/>
      <c r="K4" s="8"/>
      <c r="L4" s="1"/>
      <c r="M4" s="1"/>
    </row>
    <row r="5" spans="1:5" s="4" customFormat="1" ht="15.75">
      <c r="A5" s="67" t="s">
        <v>13</v>
      </c>
      <c r="B5" s="68"/>
      <c r="C5" s="69"/>
      <c r="D5" s="69"/>
      <c r="E5" s="69"/>
    </row>
    <row r="6" spans="1:5" s="4" customFormat="1" ht="15.75">
      <c r="A6" s="74"/>
      <c r="B6" s="68"/>
      <c r="C6" s="68"/>
      <c r="D6" s="68"/>
      <c r="E6" s="68"/>
    </row>
    <row r="7" spans="1:5" s="4" customFormat="1" ht="15.75">
      <c r="A7" s="73" t="s">
        <v>25</v>
      </c>
      <c r="B7" s="73"/>
      <c r="C7" s="30"/>
      <c r="D7" s="34"/>
      <c r="E7" s="34"/>
    </row>
    <row r="8" spans="1:5" s="4" customFormat="1" ht="15.75">
      <c r="A8" s="74" t="s">
        <v>2</v>
      </c>
      <c r="B8" s="73"/>
      <c r="C8" s="30"/>
      <c r="D8" s="34"/>
      <c r="E8" s="34"/>
    </row>
    <row r="9" spans="1:5" s="4" customFormat="1" ht="15.75">
      <c r="A9" s="74"/>
      <c r="B9" s="73"/>
      <c r="C9" s="30"/>
      <c r="D9" s="34"/>
      <c r="E9" s="34"/>
    </row>
    <row r="10" spans="1:6" s="4" customFormat="1" ht="15.75">
      <c r="A10" s="21" t="s">
        <v>129</v>
      </c>
      <c r="B10" s="44"/>
      <c r="C10" s="35"/>
      <c r="D10" s="35"/>
      <c r="E10" s="35"/>
      <c r="F10" s="23"/>
    </row>
    <row r="11" spans="1:6" s="4" customFormat="1" ht="15.75">
      <c r="A11" s="44"/>
      <c r="B11" s="44"/>
      <c r="C11" s="35"/>
      <c r="D11" s="35"/>
      <c r="E11" s="35"/>
      <c r="F11" s="23"/>
    </row>
    <row r="12" spans="1:5" s="28" customFormat="1" ht="15.75">
      <c r="A12" s="122"/>
      <c r="B12" s="130" t="s">
        <v>91</v>
      </c>
      <c r="C12" s="128"/>
      <c r="D12" s="128"/>
      <c r="E12" s="129"/>
    </row>
    <row r="13" spans="1:5" s="28" customFormat="1" ht="15.75">
      <c r="A13" s="123"/>
      <c r="B13" s="134" t="s">
        <v>4</v>
      </c>
      <c r="C13" s="136" t="s">
        <v>74</v>
      </c>
      <c r="D13" s="136" t="s">
        <v>5</v>
      </c>
      <c r="E13" s="135" t="s">
        <v>30</v>
      </c>
    </row>
    <row r="14" spans="1:5" s="28" customFormat="1" ht="15.75">
      <c r="A14" s="123"/>
      <c r="B14" s="131" t="s">
        <v>45</v>
      </c>
      <c r="C14" s="137" t="s">
        <v>46</v>
      </c>
      <c r="D14" s="137" t="s">
        <v>55</v>
      </c>
      <c r="E14" s="124"/>
    </row>
    <row r="15" spans="1:5" s="28" customFormat="1" ht="15.75">
      <c r="A15" s="146"/>
      <c r="B15" s="143" t="s">
        <v>3</v>
      </c>
      <c r="C15" s="144" t="s">
        <v>3</v>
      </c>
      <c r="D15" s="144" t="s">
        <v>3</v>
      </c>
      <c r="E15" s="145" t="s">
        <v>3</v>
      </c>
    </row>
    <row r="16" spans="1:5" s="28" customFormat="1" ht="15.75">
      <c r="A16" s="123"/>
      <c r="B16" s="131"/>
      <c r="C16" s="137"/>
      <c r="D16" s="137"/>
      <c r="E16" s="124"/>
    </row>
    <row r="17" spans="1:5" ht="16.5" customHeight="1">
      <c r="A17" s="123" t="s">
        <v>52</v>
      </c>
      <c r="B17" s="132">
        <v>60000</v>
      </c>
      <c r="C17" s="138">
        <f>14333+742</f>
        <v>15075</v>
      </c>
      <c r="D17" s="138">
        <v>50692</v>
      </c>
      <c r="E17" s="125">
        <f>SUM(B17:D17)</f>
        <v>125767</v>
      </c>
    </row>
    <row r="18" spans="1:5" ht="16.5" customHeight="1">
      <c r="A18" s="147" t="s">
        <v>93</v>
      </c>
      <c r="B18" s="148"/>
      <c r="C18" s="149"/>
      <c r="D18" s="149"/>
      <c r="E18" s="150"/>
    </row>
    <row r="19" spans="1:5" ht="16.5" customHeight="1">
      <c r="A19" s="284" t="s">
        <v>135</v>
      </c>
      <c r="B19" s="285"/>
      <c r="C19" s="139"/>
      <c r="D19" s="139"/>
      <c r="E19" s="126"/>
    </row>
    <row r="20" spans="1:5" ht="16.5" customHeight="1" hidden="1">
      <c r="A20" s="127"/>
      <c r="B20" s="133"/>
      <c r="C20" s="140"/>
      <c r="D20" s="141"/>
      <c r="E20" s="126"/>
    </row>
    <row r="21" spans="1:5" ht="16.5" customHeight="1" hidden="1">
      <c r="A21" s="127"/>
      <c r="B21" s="133"/>
      <c r="C21" s="140"/>
      <c r="D21" s="141"/>
      <c r="E21" s="126"/>
    </row>
    <row r="22" spans="1:5" ht="16.5" customHeight="1" hidden="1">
      <c r="A22" s="127"/>
      <c r="B22" s="133"/>
      <c r="C22" s="140"/>
      <c r="D22" s="140"/>
      <c r="E22" s="286"/>
    </row>
    <row r="23" spans="1:5" ht="16.5" customHeight="1">
      <c r="A23" s="287" t="s">
        <v>64</v>
      </c>
      <c r="B23" s="288">
        <v>0</v>
      </c>
      <c r="C23" s="289">
        <v>0</v>
      </c>
      <c r="D23" s="290">
        <v>-4500</v>
      </c>
      <c r="E23" s="291">
        <f>SUM(B23:D23)</f>
        <v>-4500</v>
      </c>
    </row>
    <row r="24" spans="1:5" ht="16.5" customHeight="1">
      <c r="A24" s="127" t="s">
        <v>92</v>
      </c>
      <c r="B24" s="133">
        <v>0</v>
      </c>
      <c r="C24" s="140">
        <v>0</v>
      </c>
      <c r="D24" s="141">
        <f>+SOCI!F30</f>
        <v>20084</v>
      </c>
      <c r="E24" s="126">
        <f>SUM(B24:D24)</f>
        <v>20084</v>
      </c>
    </row>
    <row r="25" spans="1:5" ht="16.5" customHeight="1" hidden="1">
      <c r="A25" s="127" t="s">
        <v>63</v>
      </c>
      <c r="B25" s="133">
        <v>0</v>
      </c>
      <c r="C25" s="140">
        <v>0</v>
      </c>
      <c r="D25" s="141">
        <v>0</v>
      </c>
      <c r="E25" s="126">
        <f>SUM(B25:D25)</f>
        <v>0</v>
      </c>
    </row>
    <row r="26" spans="1:5" s="28" customFormat="1" ht="16.5" customHeight="1" thickBot="1">
      <c r="A26" s="151" t="s">
        <v>130</v>
      </c>
      <c r="B26" s="152">
        <f>+B17+B22+B24</f>
        <v>60000</v>
      </c>
      <c r="C26" s="153">
        <f>+C17+C22+C24</f>
        <v>15075</v>
      </c>
      <c r="D26" s="154">
        <f>+D17+D22+D24+D23</f>
        <v>66276</v>
      </c>
      <c r="E26" s="155">
        <f>+E17+E22+E24+E23</f>
        <v>141351</v>
      </c>
    </row>
    <row r="27" spans="2:7" s="28" customFormat="1" ht="16.5" customHeight="1" thickTop="1">
      <c r="B27" s="45"/>
      <c r="C27" s="45"/>
      <c r="D27" s="45"/>
      <c r="E27" s="45"/>
      <c r="G27" s="46"/>
    </row>
    <row r="28" spans="1:7" s="28" customFormat="1" ht="16.5" customHeight="1">
      <c r="A28" s="29" t="s">
        <v>138</v>
      </c>
      <c r="B28" s="45"/>
      <c r="C28" s="45"/>
      <c r="D28" s="45"/>
      <c r="E28" s="45"/>
      <c r="G28" s="46"/>
    </row>
    <row r="29" spans="1:7" s="28" customFormat="1" ht="16.5" customHeight="1">
      <c r="A29" s="27"/>
      <c r="B29" s="45"/>
      <c r="C29" s="45"/>
      <c r="D29" s="45"/>
      <c r="E29" s="45"/>
      <c r="G29" s="46"/>
    </row>
    <row r="30" spans="1:7" s="28" customFormat="1" ht="16.5" customHeight="1">
      <c r="A30" s="27" t="s">
        <v>131</v>
      </c>
      <c r="B30" s="45"/>
      <c r="C30" s="45"/>
      <c r="D30" s="45"/>
      <c r="E30" s="45"/>
      <c r="G30" s="46"/>
    </row>
    <row r="31" spans="1:7" s="28" customFormat="1" ht="16.5" customHeight="1">
      <c r="A31" s="27"/>
      <c r="B31" s="45"/>
      <c r="C31" s="45"/>
      <c r="D31" s="45"/>
      <c r="E31" s="45"/>
      <c r="G31" s="46"/>
    </row>
    <row r="32" spans="1:5" s="28" customFormat="1" ht="15.75">
      <c r="A32" s="160"/>
      <c r="B32" s="130" t="s">
        <v>91</v>
      </c>
      <c r="C32" s="128"/>
      <c r="D32" s="128"/>
      <c r="E32" s="129"/>
    </row>
    <row r="33" spans="1:5" s="28" customFormat="1" ht="15.75">
      <c r="A33" s="161"/>
      <c r="B33" s="134" t="s">
        <v>4</v>
      </c>
      <c r="C33" s="136" t="s">
        <v>74</v>
      </c>
      <c r="D33" s="136" t="s">
        <v>5</v>
      </c>
      <c r="E33" s="135" t="s">
        <v>30</v>
      </c>
    </row>
    <row r="34" spans="1:5" s="28" customFormat="1" ht="15.75">
      <c r="A34" s="161"/>
      <c r="B34" s="131" t="s">
        <v>45</v>
      </c>
      <c r="C34" s="137" t="s">
        <v>46</v>
      </c>
      <c r="D34" s="137" t="s">
        <v>55</v>
      </c>
      <c r="E34" s="124"/>
    </row>
    <row r="35" spans="1:5" s="28" customFormat="1" ht="15.75">
      <c r="A35" s="146"/>
      <c r="B35" s="143" t="s">
        <v>3</v>
      </c>
      <c r="C35" s="144" t="s">
        <v>3</v>
      </c>
      <c r="D35" s="144" t="s">
        <v>3</v>
      </c>
      <c r="E35" s="145" t="s">
        <v>3</v>
      </c>
    </row>
    <row r="36" spans="1:5" s="28" customFormat="1" ht="16.5" customHeight="1">
      <c r="A36" s="161" t="s">
        <v>53</v>
      </c>
      <c r="B36" s="149">
        <v>60000</v>
      </c>
      <c r="C36" s="149">
        <f>14333+2622</f>
        <v>16955</v>
      </c>
      <c r="D36" s="149">
        <v>64706</v>
      </c>
      <c r="E36" s="156">
        <f>SUM(B36:D36)</f>
        <v>141661</v>
      </c>
    </row>
    <row r="37" spans="1:5" s="28" customFormat="1" ht="16.5" customHeight="1">
      <c r="A37" s="162" t="s">
        <v>70</v>
      </c>
      <c r="B37" s="157"/>
      <c r="C37" s="157"/>
      <c r="D37" s="157"/>
      <c r="E37" s="158"/>
    </row>
    <row r="38" spans="1:5" s="28" customFormat="1" ht="16.5" customHeight="1">
      <c r="A38" s="163" t="s">
        <v>116</v>
      </c>
      <c r="B38" s="139">
        <v>0</v>
      </c>
      <c r="C38" s="159">
        <v>1774</v>
      </c>
      <c r="D38" s="292">
        <v>-1077</v>
      </c>
      <c r="E38" s="139">
        <f>SUM(B38:D38)</f>
        <v>697</v>
      </c>
    </row>
    <row r="39" spans="1:5" s="28" customFormat="1" ht="16.5" customHeight="1">
      <c r="A39" s="160" t="s">
        <v>117</v>
      </c>
      <c r="B39" s="157">
        <f>+B36+B38</f>
        <v>60000</v>
      </c>
      <c r="C39" s="157">
        <f>+C36+C38</f>
        <v>18729</v>
      </c>
      <c r="D39" s="157">
        <f>+D36+D38</f>
        <v>63629</v>
      </c>
      <c r="E39" s="158">
        <f>+E36+E38</f>
        <v>142358</v>
      </c>
    </row>
    <row r="40" spans="1:5" s="28" customFormat="1" ht="16.5" customHeight="1">
      <c r="A40" s="164" t="s">
        <v>93</v>
      </c>
      <c r="B40" s="159"/>
      <c r="C40" s="159"/>
      <c r="D40" s="159"/>
      <c r="E40" s="139"/>
    </row>
    <row r="41" spans="1:5" ht="16.5" customHeight="1">
      <c r="A41" s="166" t="s">
        <v>132</v>
      </c>
      <c r="B41" s="139"/>
      <c r="C41" s="139"/>
      <c r="D41" s="139"/>
      <c r="E41" s="139"/>
    </row>
    <row r="42" spans="1:5" ht="16.5" customHeight="1">
      <c r="A42" s="167" t="s">
        <v>64</v>
      </c>
      <c r="B42" s="142">
        <v>0</v>
      </c>
      <c r="C42" s="142">
        <v>0</v>
      </c>
      <c r="D42" s="168">
        <f>-4800-6000</f>
        <v>-10800</v>
      </c>
      <c r="E42" s="158">
        <f>SUM(B42:D42)</f>
        <v>-10800</v>
      </c>
    </row>
    <row r="43" spans="1:5" ht="16.5" customHeight="1">
      <c r="A43" s="167" t="s">
        <v>92</v>
      </c>
      <c r="B43" s="142">
        <v>0</v>
      </c>
      <c r="C43" s="142">
        <v>0</v>
      </c>
      <c r="D43" s="168">
        <f>+SOCI!E26</f>
        <v>20644</v>
      </c>
      <c r="E43" s="158">
        <f>SUM(B43:D43)</f>
        <v>20644</v>
      </c>
    </row>
    <row r="44" spans="1:5" ht="16.5" customHeight="1" hidden="1">
      <c r="A44" s="165" t="s">
        <v>63</v>
      </c>
      <c r="B44" s="140">
        <v>0</v>
      </c>
      <c r="C44" s="140">
        <v>0</v>
      </c>
      <c r="D44" s="141">
        <v>0</v>
      </c>
      <c r="E44" s="139">
        <f>SUM(B44:D44)</f>
        <v>0</v>
      </c>
    </row>
    <row r="45" spans="1:5" ht="16.5" customHeight="1" hidden="1">
      <c r="A45" s="165" t="s">
        <v>62</v>
      </c>
      <c r="B45" s="142">
        <f>SUM(B43:B44)</f>
        <v>0</v>
      </c>
      <c r="C45" s="142">
        <f>SUM(C43:C44)</f>
        <v>0</v>
      </c>
      <c r="D45" s="142">
        <f>SUM(D43:D44)</f>
        <v>20644</v>
      </c>
      <c r="E45" s="142">
        <f>SUM(E43:E44)</f>
        <v>20644</v>
      </c>
    </row>
    <row r="46" spans="1:5" ht="16.5" customHeight="1" hidden="1">
      <c r="A46" s="165"/>
      <c r="B46" s="140"/>
      <c r="C46" s="140"/>
      <c r="D46" s="141"/>
      <c r="E46" s="139"/>
    </row>
    <row r="47" spans="1:5" ht="16.5" customHeight="1" hidden="1">
      <c r="A47" s="165" t="s">
        <v>64</v>
      </c>
      <c r="B47" s="140">
        <v>0</v>
      </c>
      <c r="C47" s="140">
        <v>0</v>
      </c>
      <c r="D47" s="141">
        <v>0</v>
      </c>
      <c r="E47" s="139">
        <f>SUM(B47:D47)</f>
        <v>0</v>
      </c>
    </row>
    <row r="48" spans="1:5" ht="16.5" customHeight="1" hidden="1">
      <c r="A48" s="165"/>
      <c r="B48" s="140"/>
      <c r="C48" s="140"/>
      <c r="D48" s="141"/>
      <c r="E48" s="139"/>
    </row>
    <row r="49" spans="1:5" s="28" customFormat="1" ht="16.5" customHeight="1" thickBot="1">
      <c r="A49" s="151" t="s">
        <v>133</v>
      </c>
      <c r="B49" s="153">
        <f>+B39+B43+B42</f>
        <v>60000</v>
      </c>
      <c r="C49" s="154">
        <f>+C39+C43+C42</f>
        <v>18729</v>
      </c>
      <c r="D49" s="154">
        <f>+D39+D43+D42</f>
        <v>73473</v>
      </c>
      <c r="E49" s="154">
        <f>+E39+E43+E42</f>
        <v>152202</v>
      </c>
    </row>
    <row r="50" spans="2:7" s="28" customFormat="1" ht="16.5" customHeight="1" thickTop="1">
      <c r="B50" s="45"/>
      <c r="C50" s="45"/>
      <c r="D50" s="45"/>
      <c r="E50" s="45"/>
      <c r="G50" s="46"/>
    </row>
    <row r="51" spans="1:5" ht="16.5" customHeight="1">
      <c r="A51" s="29" t="s">
        <v>136</v>
      </c>
      <c r="B51" s="43"/>
      <c r="C51" s="43"/>
      <c r="D51" s="43"/>
      <c r="E51" s="43"/>
    </row>
    <row r="52" spans="2:7" s="28" customFormat="1" ht="16.5" customHeight="1">
      <c r="B52" s="45"/>
      <c r="C52" s="45"/>
      <c r="D52" s="45"/>
      <c r="E52" s="45"/>
      <c r="G52" s="46"/>
    </row>
    <row r="53" spans="2:5" ht="15.75">
      <c r="B53" s="42"/>
      <c r="C53" s="42"/>
      <c r="D53" s="42"/>
      <c r="E53" s="42"/>
    </row>
    <row r="54" spans="1:5" s="4" customFormat="1" ht="15.75">
      <c r="A54" s="121" t="s">
        <v>94</v>
      </c>
      <c r="B54" s="121"/>
      <c r="C54" s="270"/>
      <c r="D54" s="271"/>
      <c r="E54" s="272"/>
    </row>
    <row r="55" spans="1:5" s="4" customFormat="1" ht="15.75">
      <c r="A55" s="121" t="s">
        <v>44</v>
      </c>
      <c r="B55" s="121"/>
      <c r="C55" s="270"/>
      <c r="D55" s="271"/>
      <c r="E55" s="272"/>
    </row>
    <row r="56" spans="1:5" ht="15.75">
      <c r="A56" s="121" t="s">
        <v>89</v>
      </c>
      <c r="B56" s="121"/>
      <c r="C56" s="121"/>
      <c r="D56" s="39"/>
      <c r="E56" s="273"/>
    </row>
    <row r="57" spans="2:5" ht="15.75">
      <c r="B57" s="42"/>
      <c r="C57" s="42"/>
      <c r="D57" s="42"/>
      <c r="E57" s="42"/>
    </row>
    <row r="58" spans="2:5" ht="15.75">
      <c r="B58" s="42"/>
      <c r="C58" s="42"/>
      <c r="D58" s="42"/>
      <c r="E58" s="42"/>
    </row>
    <row r="59" spans="2:5" ht="15.75">
      <c r="B59" s="42"/>
      <c r="C59" s="42"/>
      <c r="D59" s="42"/>
      <c r="E59" s="42"/>
    </row>
    <row r="60" spans="2:5" ht="15.75">
      <c r="B60" s="42"/>
      <c r="C60" s="42"/>
      <c r="D60" s="42"/>
      <c r="E60" s="42"/>
    </row>
    <row r="61" spans="2:5" ht="15.75">
      <c r="B61" s="42"/>
      <c r="C61" s="42"/>
      <c r="D61" s="42"/>
      <c r="E61" s="42"/>
    </row>
    <row r="62" spans="2:5" ht="15.75">
      <c r="B62" s="42"/>
      <c r="C62" s="42"/>
      <c r="D62" s="42"/>
      <c r="E62" s="42"/>
    </row>
    <row r="63" spans="2:5" ht="15.75">
      <c r="B63" s="42"/>
      <c r="C63" s="42"/>
      <c r="D63" s="42"/>
      <c r="E63" s="42"/>
    </row>
    <row r="64" spans="2:5" ht="15.75">
      <c r="B64" s="42"/>
      <c r="C64" s="42"/>
      <c r="D64" s="42"/>
      <c r="E64" s="42"/>
    </row>
    <row r="65" spans="2:5" ht="15.75">
      <c r="B65" s="42"/>
      <c r="C65" s="42"/>
      <c r="D65" s="42"/>
      <c r="E65" s="42"/>
    </row>
    <row r="66" spans="2:5" ht="15.75">
      <c r="B66" s="42"/>
      <c r="C66" s="42"/>
      <c r="D66" s="42"/>
      <c r="E66" s="42"/>
    </row>
    <row r="67" spans="2:5" ht="15.75">
      <c r="B67" s="42"/>
      <c r="C67" s="42"/>
      <c r="D67" s="42"/>
      <c r="E67" s="42"/>
    </row>
    <row r="68" spans="2:5" ht="15.75">
      <c r="B68" s="42"/>
      <c r="C68" s="42"/>
      <c r="D68" s="42"/>
      <c r="E68" s="42"/>
    </row>
    <row r="69" spans="2:5" ht="15.75">
      <c r="B69" s="42"/>
      <c r="C69" s="42"/>
      <c r="D69" s="42"/>
      <c r="E69" s="42"/>
    </row>
    <row r="70" spans="2:5" ht="15.75">
      <c r="B70" s="42"/>
      <c r="C70" s="42"/>
      <c r="D70" s="42"/>
      <c r="E70" s="42"/>
    </row>
    <row r="71" spans="2:5" ht="15.75">
      <c r="B71" s="42"/>
      <c r="C71" s="42"/>
      <c r="D71" s="42"/>
      <c r="E71" s="42"/>
    </row>
    <row r="72" spans="2:5" ht="15.75">
      <c r="B72" s="42"/>
      <c r="C72" s="42"/>
      <c r="D72" s="42"/>
      <c r="E72" s="42"/>
    </row>
    <row r="73" spans="2:5" ht="15.75">
      <c r="B73" s="42"/>
      <c r="C73" s="42"/>
      <c r="D73" s="42"/>
      <c r="E73" s="42"/>
    </row>
    <row r="74" spans="2:5" ht="15.75">
      <c r="B74" s="42"/>
      <c r="C74" s="42"/>
      <c r="D74" s="42"/>
      <c r="E74" s="42"/>
    </row>
    <row r="75" spans="2:5" ht="15.75">
      <c r="B75" s="42"/>
      <c r="C75" s="42"/>
      <c r="D75" s="42"/>
      <c r="E75" s="42"/>
    </row>
    <row r="76" spans="2:5" ht="15.75">
      <c r="B76" s="42"/>
      <c r="C76" s="42"/>
      <c r="D76" s="42"/>
      <c r="E76" s="42"/>
    </row>
    <row r="77" spans="2:5" ht="15.75">
      <c r="B77" s="42"/>
      <c r="C77" s="42"/>
      <c r="D77" s="42"/>
      <c r="E77" s="42"/>
    </row>
    <row r="78" spans="2:5" ht="15.75">
      <c r="B78" s="42"/>
      <c r="C78" s="42"/>
      <c r="D78" s="42"/>
      <c r="E78" s="42"/>
    </row>
    <row r="79" spans="2:5" ht="15.75">
      <c r="B79" s="42"/>
      <c r="C79" s="42"/>
      <c r="D79" s="42"/>
      <c r="E79" s="42"/>
    </row>
    <row r="80" spans="2:5" ht="15.75">
      <c r="B80" s="42"/>
      <c r="C80" s="42"/>
      <c r="D80" s="42"/>
      <c r="E80" s="42"/>
    </row>
    <row r="81" spans="2:5" ht="15.75">
      <c r="B81" s="42"/>
      <c r="C81" s="42"/>
      <c r="D81" s="42"/>
      <c r="E81" s="42"/>
    </row>
    <row r="82" spans="2:5" ht="15.75">
      <c r="B82" s="42"/>
      <c r="C82" s="42"/>
      <c r="D82" s="42"/>
      <c r="E82" s="42"/>
    </row>
    <row r="83" spans="2:5" ht="15.75">
      <c r="B83" s="42"/>
      <c r="C83" s="42"/>
      <c r="D83" s="42"/>
      <c r="E83" s="42"/>
    </row>
    <row r="84" spans="2:5" ht="15.75">
      <c r="B84" s="42"/>
      <c r="C84" s="42"/>
      <c r="D84" s="42"/>
      <c r="E84" s="42"/>
    </row>
    <row r="85" spans="2:5" ht="15.75">
      <c r="B85" s="42"/>
      <c r="C85" s="42"/>
      <c r="D85" s="42"/>
      <c r="E85" s="42"/>
    </row>
    <row r="86" spans="2:5" ht="15.75">
      <c r="B86" s="42"/>
      <c r="C86" s="42"/>
      <c r="D86" s="42"/>
      <c r="E86" s="42"/>
    </row>
    <row r="87" spans="2:5" ht="15.75">
      <c r="B87" s="42"/>
      <c r="C87" s="42"/>
      <c r="D87" s="42"/>
      <c r="E87" s="42"/>
    </row>
    <row r="88" spans="2:5" ht="15.75">
      <c r="B88" s="42"/>
      <c r="C88" s="42"/>
      <c r="D88" s="42"/>
      <c r="E88" s="42"/>
    </row>
    <row r="89" spans="2:5" ht="15.75">
      <c r="B89" s="42"/>
      <c r="C89" s="42"/>
      <c r="D89" s="42"/>
      <c r="E89" s="42"/>
    </row>
    <row r="90" spans="2:5" ht="15.75">
      <c r="B90" s="42"/>
      <c r="C90" s="42"/>
      <c r="D90" s="42"/>
      <c r="E90" s="42"/>
    </row>
    <row r="91" spans="2:5" ht="15.75">
      <c r="B91" s="42"/>
      <c r="C91" s="42"/>
      <c r="D91" s="42"/>
      <c r="E91" s="42"/>
    </row>
    <row r="92" spans="2:5" ht="15.75">
      <c r="B92" s="42"/>
      <c r="C92" s="42"/>
      <c r="D92" s="42"/>
      <c r="E92" s="42"/>
    </row>
    <row r="93" spans="2:5" ht="15.75">
      <c r="B93" s="42"/>
      <c r="C93" s="42"/>
      <c r="D93" s="42"/>
      <c r="E93" s="42"/>
    </row>
    <row r="94" spans="2:5" ht="15.75">
      <c r="B94" s="42"/>
      <c r="C94" s="42"/>
      <c r="D94" s="42"/>
      <c r="E94" s="42"/>
    </row>
    <row r="95" spans="2:5" ht="15.75">
      <c r="B95" s="42"/>
      <c r="C95" s="42"/>
      <c r="D95" s="42"/>
      <c r="E95" s="42"/>
    </row>
    <row r="96" spans="2:5" ht="15.75">
      <c r="B96" s="42"/>
      <c r="C96" s="42"/>
      <c r="D96" s="42"/>
      <c r="E96" s="42"/>
    </row>
    <row r="97" spans="2:5" ht="15.75">
      <c r="B97" s="42"/>
      <c r="C97" s="42"/>
      <c r="D97" s="42"/>
      <c r="E97" s="42"/>
    </row>
    <row r="98" spans="2:5" ht="15.75">
      <c r="B98" s="42"/>
      <c r="C98" s="42"/>
      <c r="D98" s="42"/>
      <c r="E98" s="42"/>
    </row>
    <row r="99" spans="2:5" ht="15.75">
      <c r="B99" s="42"/>
      <c r="C99" s="42"/>
      <c r="D99" s="42"/>
      <c r="E99" s="42"/>
    </row>
    <row r="100" spans="2:5" ht="15.75">
      <c r="B100" s="42"/>
      <c r="C100" s="42"/>
      <c r="D100" s="42"/>
      <c r="E100" s="42"/>
    </row>
    <row r="101" spans="2:5" ht="15.75">
      <c r="B101" s="42"/>
      <c r="C101" s="42"/>
      <c r="D101" s="42"/>
      <c r="E101" s="42"/>
    </row>
    <row r="102" spans="2:5" ht="15.75">
      <c r="B102" s="42"/>
      <c r="C102" s="42"/>
      <c r="D102" s="42"/>
      <c r="E102" s="42"/>
    </row>
    <row r="103" spans="2:5" ht="15.75">
      <c r="B103" s="42"/>
      <c r="C103" s="42"/>
      <c r="D103" s="42"/>
      <c r="E103" s="42"/>
    </row>
    <row r="104" spans="2:5" ht="15.75">
      <c r="B104" s="42"/>
      <c r="C104" s="42"/>
      <c r="D104" s="42"/>
      <c r="E104" s="42"/>
    </row>
    <row r="105" spans="2:5" ht="15.75">
      <c r="B105" s="42"/>
      <c r="C105" s="42"/>
      <c r="D105" s="42"/>
      <c r="E105" s="42"/>
    </row>
    <row r="106" spans="2:5" ht="15.75">
      <c r="B106" s="42"/>
      <c r="C106" s="42"/>
      <c r="D106" s="42"/>
      <c r="E106" s="42"/>
    </row>
    <row r="107" spans="2:5" ht="15.75">
      <c r="B107" s="42"/>
      <c r="C107" s="42"/>
      <c r="D107" s="42"/>
      <c r="E107" s="42"/>
    </row>
    <row r="108" spans="2:5" ht="15.75">
      <c r="B108" s="42"/>
      <c r="C108" s="42"/>
      <c r="D108" s="42"/>
      <c r="E108" s="42"/>
    </row>
    <row r="109" spans="2:5" ht="15.75">
      <c r="B109" s="42"/>
      <c r="C109" s="42"/>
      <c r="D109" s="42"/>
      <c r="E109" s="42"/>
    </row>
    <row r="110" spans="2:5" ht="15.75">
      <c r="B110" s="42"/>
      <c r="C110" s="42"/>
      <c r="D110" s="42"/>
      <c r="E110" s="42"/>
    </row>
    <row r="111" spans="2:5" ht="15.75">
      <c r="B111" s="42"/>
      <c r="C111" s="42"/>
      <c r="D111" s="42"/>
      <c r="E111" s="42"/>
    </row>
    <row r="112" spans="2:5" ht="15.75">
      <c r="B112" s="42"/>
      <c r="C112" s="42"/>
      <c r="D112" s="42"/>
      <c r="E112" s="42"/>
    </row>
    <row r="113" spans="2:5" ht="15.75">
      <c r="B113" s="42"/>
      <c r="C113" s="42"/>
      <c r="D113" s="42"/>
      <c r="E113" s="42"/>
    </row>
    <row r="114" spans="2:5" ht="15.75">
      <c r="B114" s="42"/>
      <c r="C114" s="42"/>
      <c r="D114" s="42"/>
      <c r="E114" s="42"/>
    </row>
    <row r="115" spans="2:5" ht="15.75">
      <c r="B115" s="42"/>
      <c r="C115" s="42"/>
      <c r="D115" s="42"/>
      <c r="E115" s="42"/>
    </row>
    <row r="116" spans="2:5" ht="15.75">
      <c r="B116" s="42"/>
      <c r="C116" s="42"/>
      <c r="D116" s="42"/>
      <c r="E116" s="42"/>
    </row>
    <row r="117" spans="2:5" ht="15.75">
      <c r="B117" s="42"/>
      <c r="C117" s="42"/>
      <c r="D117" s="42"/>
      <c r="E117" s="42"/>
    </row>
    <row r="118" spans="2:5" ht="15.75">
      <c r="B118" s="42"/>
      <c r="C118" s="42"/>
      <c r="D118" s="42"/>
      <c r="E118" s="42"/>
    </row>
    <row r="119" spans="2:5" ht="15.75">
      <c r="B119" s="42"/>
      <c r="C119" s="42"/>
      <c r="D119" s="42"/>
      <c r="E119" s="42"/>
    </row>
    <row r="120" spans="2:5" ht="15.75">
      <c r="B120" s="42"/>
      <c r="C120" s="42"/>
      <c r="D120" s="42"/>
      <c r="E120" s="42"/>
    </row>
    <row r="121" spans="2:5" ht="15.75">
      <c r="B121" s="42"/>
      <c r="C121" s="42"/>
      <c r="D121" s="42"/>
      <c r="E121" s="42"/>
    </row>
    <row r="122" spans="2:5" ht="15.75">
      <c r="B122" s="42"/>
      <c r="C122" s="42"/>
      <c r="D122" s="42"/>
      <c r="E122" s="42"/>
    </row>
    <row r="123" spans="2:5" ht="15.75">
      <c r="B123" s="42"/>
      <c r="C123" s="42"/>
      <c r="D123" s="42"/>
      <c r="E123" s="42"/>
    </row>
    <row r="124" spans="2:5" ht="15.75">
      <c r="B124" s="42"/>
      <c r="C124" s="42"/>
      <c r="D124" s="42"/>
      <c r="E124" s="42"/>
    </row>
    <row r="125" spans="2:5" ht="15.75">
      <c r="B125" s="42"/>
      <c r="C125" s="42"/>
      <c r="D125" s="42"/>
      <c r="E125" s="42"/>
    </row>
    <row r="126" spans="2:5" ht="15.75">
      <c r="B126" s="42"/>
      <c r="C126" s="42"/>
      <c r="D126" s="42"/>
      <c r="E126" s="42"/>
    </row>
    <row r="127" spans="2:5" ht="15.75">
      <c r="B127" s="42"/>
      <c r="C127" s="42"/>
      <c r="D127" s="42"/>
      <c r="E127" s="42"/>
    </row>
    <row r="128" spans="2:5" ht="15.75">
      <c r="B128" s="42"/>
      <c r="C128" s="42"/>
      <c r="D128" s="42"/>
      <c r="E128" s="42"/>
    </row>
    <row r="129" spans="2:5" ht="15.75">
      <c r="B129" s="42"/>
      <c r="C129" s="42"/>
      <c r="D129" s="42"/>
      <c r="E129" s="42"/>
    </row>
    <row r="130" spans="2:5" ht="15.75">
      <c r="B130" s="42"/>
      <c r="C130" s="42"/>
      <c r="D130" s="42"/>
      <c r="E130" s="42"/>
    </row>
    <row r="131" spans="2:5" ht="15.75">
      <c r="B131" s="42"/>
      <c r="C131" s="42"/>
      <c r="D131" s="42"/>
      <c r="E131" s="42"/>
    </row>
    <row r="132" spans="2:5" ht="15.75">
      <c r="B132" s="42"/>
      <c r="C132" s="42"/>
      <c r="D132" s="42"/>
      <c r="E132" s="42"/>
    </row>
    <row r="133" spans="2:5" ht="15.75">
      <c r="B133" s="42"/>
      <c r="C133" s="42"/>
      <c r="D133" s="42"/>
      <c r="E133" s="42"/>
    </row>
    <row r="134" spans="2:5" ht="15.75">
      <c r="B134" s="42"/>
      <c r="C134" s="42"/>
      <c r="D134" s="42"/>
      <c r="E134" s="42"/>
    </row>
    <row r="135" spans="2:5" ht="15.75">
      <c r="B135" s="42"/>
      <c r="C135" s="42"/>
      <c r="D135" s="42"/>
      <c r="E135" s="42"/>
    </row>
    <row r="136" spans="2:5" ht="15.75">
      <c r="B136" s="42"/>
      <c r="C136" s="42"/>
      <c r="D136" s="42"/>
      <c r="E136" s="42"/>
    </row>
    <row r="137" spans="2:5" ht="15.75">
      <c r="B137" s="42"/>
      <c r="C137" s="42"/>
      <c r="D137" s="42"/>
      <c r="E137" s="42"/>
    </row>
    <row r="138" spans="2:5" ht="15.75">
      <c r="B138" s="42"/>
      <c r="C138" s="42"/>
      <c r="D138" s="42"/>
      <c r="E138" s="42"/>
    </row>
    <row r="139" spans="2:5" ht="15.75">
      <c r="B139" s="42"/>
      <c r="C139" s="42"/>
      <c r="D139" s="42"/>
      <c r="E139" s="42"/>
    </row>
    <row r="140" spans="2:5" ht="15.75">
      <c r="B140" s="42"/>
      <c r="C140" s="42"/>
      <c r="D140" s="42"/>
      <c r="E140" s="42"/>
    </row>
    <row r="141" spans="2:5" ht="15.75">
      <c r="B141" s="42"/>
      <c r="C141" s="42"/>
      <c r="D141" s="42"/>
      <c r="E141" s="42"/>
    </row>
    <row r="142" spans="2:5" ht="15.75">
      <c r="B142" s="42"/>
      <c r="C142" s="42"/>
      <c r="D142" s="42"/>
      <c r="E142" s="42"/>
    </row>
    <row r="143" spans="2:5" ht="15.75">
      <c r="B143" s="42"/>
      <c r="C143" s="42"/>
      <c r="D143" s="42"/>
      <c r="E143" s="42"/>
    </row>
    <row r="144" spans="2:5" ht="15.75">
      <c r="B144" s="42"/>
      <c r="C144" s="42"/>
      <c r="D144" s="42"/>
      <c r="E144" s="42"/>
    </row>
    <row r="145" spans="2:5" ht="15.75">
      <c r="B145" s="42"/>
      <c r="C145" s="42"/>
      <c r="D145" s="42"/>
      <c r="E145" s="42"/>
    </row>
    <row r="146" spans="2:5" ht="15.75">
      <c r="B146" s="42"/>
      <c r="C146" s="42"/>
      <c r="D146" s="42"/>
      <c r="E146" s="42"/>
    </row>
    <row r="147" spans="2:5" ht="15.75">
      <c r="B147" s="42"/>
      <c r="C147" s="42"/>
      <c r="D147" s="42"/>
      <c r="E147" s="42"/>
    </row>
    <row r="148" spans="2:5" ht="15.75">
      <c r="B148" s="42"/>
      <c r="C148" s="42"/>
      <c r="D148" s="42"/>
      <c r="E148" s="42"/>
    </row>
    <row r="149" spans="2:5" ht="15.75">
      <c r="B149" s="42"/>
      <c r="C149" s="42"/>
      <c r="D149" s="42"/>
      <c r="E149" s="42"/>
    </row>
    <row r="150" spans="2:5" ht="15.75">
      <c r="B150" s="42"/>
      <c r="C150" s="42"/>
      <c r="D150" s="42"/>
      <c r="E150" s="42"/>
    </row>
    <row r="151" spans="2:5" ht="15.75">
      <c r="B151" s="42"/>
      <c r="C151" s="42"/>
      <c r="D151" s="42"/>
      <c r="E151" s="42"/>
    </row>
    <row r="152" spans="2:5" ht="15.75">
      <c r="B152" s="42"/>
      <c r="C152" s="42"/>
      <c r="D152" s="42"/>
      <c r="E152" s="42"/>
    </row>
    <row r="153" spans="2:5" ht="15.75">
      <c r="B153" s="42"/>
      <c r="C153" s="42"/>
      <c r="D153" s="42"/>
      <c r="E153" s="42"/>
    </row>
    <row r="154" spans="2:5" ht="15.75">
      <c r="B154" s="42"/>
      <c r="C154" s="42"/>
      <c r="D154" s="42"/>
      <c r="E154" s="42"/>
    </row>
    <row r="155" spans="2:5" ht="15.75">
      <c r="B155" s="42"/>
      <c r="C155" s="42"/>
      <c r="D155" s="42"/>
      <c r="E155" s="42"/>
    </row>
    <row r="156" spans="2:5" ht="15.75">
      <c r="B156" s="42"/>
      <c r="C156" s="42"/>
      <c r="D156" s="42"/>
      <c r="E156" s="42"/>
    </row>
    <row r="157" spans="2:5" ht="15.75">
      <c r="B157" s="42"/>
      <c r="C157" s="42"/>
      <c r="D157" s="42"/>
      <c r="E157" s="42"/>
    </row>
    <row r="158" spans="2:5" ht="15.75">
      <c r="B158" s="42"/>
      <c r="C158" s="42"/>
      <c r="D158" s="42"/>
      <c r="E158" s="42"/>
    </row>
    <row r="159" spans="2:5" ht="15.75">
      <c r="B159" s="42"/>
      <c r="C159" s="42"/>
      <c r="D159" s="42"/>
      <c r="E159" s="42"/>
    </row>
    <row r="160" spans="2:5" ht="15.75">
      <c r="B160" s="42"/>
      <c r="C160" s="42"/>
      <c r="D160" s="42"/>
      <c r="E160" s="42"/>
    </row>
    <row r="161" spans="2:5" ht="15.75">
      <c r="B161" s="42"/>
      <c r="C161" s="42"/>
      <c r="D161" s="42"/>
      <c r="E161" s="42"/>
    </row>
    <row r="162" spans="2:5" ht="15.75">
      <c r="B162" s="42"/>
      <c r="C162" s="42"/>
      <c r="D162" s="42"/>
      <c r="E162" s="42"/>
    </row>
    <row r="163" spans="2:5" ht="15.75">
      <c r="B163" s="42"/>
      <c r="C163" s="42"/>
      <c r="D163" s="42"/>
      <c r="E163" s="42"/>
    </row>
    <row r="164" spans="2:5" ht="15.75">
      <c r="B164" s="42"/>
      <c r="C164" s="42"/>
      <c r="D164" s="42"/>
      <c r="E164" s="42"/>
    </row>
    <row r="165" spans="2:5" ht="15.75">
      <c r="B165" s="42"/>
      <c r="C165" s="42"/>
      <c r="D165" s="42"/>
      <c r="E165" s="42"/>
    </row>
    <row r="166" spans="2:5" ht="15.75">
      <c r="B166" s="42"/>
      <c r="C166" s="42"/>
      <c r="D166" s="42"/>
      <c r="E166" s="42"/>
    </row>
    <row r="167" spans="2:5" ht="15.75">
      <c r="B167" s="42"/>
      <c r="C167" s="42"/>
      <c r="D167" s="42"/>
      <c r="E167" s="42"/>
    </row>
    <row r="168" spans="2:5" ht="15.75">
      <c r="B168" s="42"/>
      <c r="C168" s="42"/>
      <c r="D168" s="42"/>
      <c r="E168" s="42"/>
    </row>
    <row r="169" spans="2:5" ht="15.75">
      <c r="B169" s="42"/>
      <c r="C169" s="42"/>
      <c r="D169" s="42"/>
      <c r="E169" s="42"/>
    </row>
    <row r="170" spans="2:5" ht="15.75">
      <c r="B170" s="42"/>
      <c r="C170" s="42"/>
      <c r="D170" s="42"/>
      <c r="E170" s="42"/>
    </row>
    <row r="171" spans="2:5" ht="15.75">
      <c r="B171" s="42"/>
      <c r="C171" s="42"/>
      <c r="D171" s="42"/>
      <c r="E171" s="42"/>
    </row>
    <row r="172" spans="2:5" ht="15.75">
      <c r="B172" s="42"/>
      <c r="C172" s="42"/>
      <c r="D172" s="42"/>
      <c r="E172" s="42"/>
    </row>
    <row r="173" spans="2:5" ht="15.75">
      <c r="B173" s="42"/>
      <c r="C173" s="42"/>
      <c r="D173" s="42"/>
      <c r="E173" s="42"/>
    </row>
    <row r="174" spans="2:5" ht="15.75">
      <c r="B174" s="42"/>
      <c r="C174" s="42"/>
      <c r="D174" s="42"/>
      <c r="E174" s="42"/>
    </row>
    <row r="175" spans="2:5" ht="15.75">
      <c r="B175" s="42"/>
      <c r="C175" s="42"/>
      <c r="D175" s="42"/>
      <c r="E175" s="42"/>
    </row>
    <row r="176" spans="2:5" ht="15.75">
      <c r="B176" s="42"/>
      <c r="C176" s="42"/>
      <c r="D176" s="42"/>
      <c r="E176" s="42"/>
    </row>
    <row r="177" spans="2:5" ht="15.75">
      <c r="B177" s="42"/>
      <c r="C177" s="42"/>
      <c r="D177" s="42"/>
      <c r="E177" s="42"/>
    </row>
    <row r="178" spans="2:5" ht="15.75">
      <c r="B178" s="42"/>
      <c r="C178" s="42"/>
      <c r="D178" s="42"/>
      <c r="E178" s="42"/>
    </row>
    <row r="179" spans="2:5" ht="15.75">
      <c r="B179" s="42"/>
      <c r="C179" s="42"/>
      <c r="D179" s="42"/>
      <c r="E179" s="42"/>
    </row>
    <row r="180" spans="2:5" ht="15.75">
      <c r="B180" s="42"/>
      <c r="C180" s="42"/>
      <c r="D180" s="42"/>
      <c r="E180" s="42"/>
    </row>
    <row r="181" spans="2:5" ht="15.75">
      <c r="B181" s="42"/>
      <c r="C181" s="42"/>
      <c r="D181" s="42"/>
      <c r="E181" s="42"/>
    </row>
    <row r="182" spans="2:5" ht="15.75">
      <c r="B182" s="42"/>
      <c r="C182" s="42"/>
      <c r="D182" s="42"/>
      <c r="E182" s="42"/>
    </row>
    <row r="183" spans="2:5" ht="15.75">
      <c r="B183" s="42"/>
      <c r="C183" s="42"/>
      <c r="D183" s="42"/>
      <c r="E183" s="42"/>
    </row>
    <row r="184" spans="2:5" ht="15.75">
      <c r="B184" s="42"/>
      <c r="C184" s="42"/>
      <c r="D184" s="42"/>
      <c r="E184" s="42"/>
    </row>
    <row r="185" spans="2:5" ht="15.75">
      <c r="B185" s="42"/>
      <c r="C185" s="42"/>
      <c r="D185" s="42"/>
      <c r="E185" s="42"/>
    </row>
    <row r="186" spans="2:5" ht="15.75">
      <c r="B186" s="42"/>
      <c r="C186" s="42"/>
      <c r="D186" s="42"/>
      <c r="E186" s="42"/>
    </row>
    <row r="187" spans="2:5" ht="15.75">
      <c r="B187" s="42"/>
      <c r="C187" s="42"/>
      <c r="D187" s="42"/>
      <c r="E187" s="42"/>
    </row>
    <row r="188" spans="2:5" ht="15.75">
      <c r="B188" s="42"/>
      <c r="C188" s="42"/>
      <c r="D188" s="42"/>
      <c r="E188" s="42"/>
    </row>
    <row r="189" spans="2:5" ht="15.75">
      <c r="B189" s="42"/>
      <c r="C189" s="42"/>
      <c r="D189" s="42"/>
      <c r="E189" s="42"/>
    </row>
    <row r="190" spans="2:5" ht="15.75">
      <c r="B190" s="42"/>
      <c r="C190" s="42"/>
      <c r="D190" s="42"/>
      <c r="E190" s="42"/>
    </row>
    <row r="191" spans="2:5" ht="15.75">
      <c r="B191" s="42"/>
      <c r="C191" s="42"/>
      <c r="D191" s="42"/>
      <c r="E191" s="42"/>
    </row>
    <row r="192" spans="2:5" ht="15.75">
      <c r="B192" s="42"/>
      <c r="C192" s="42"/>
      <c r="D192" s="42"/>
      <c r="E192" s="42"/>
    </row>
    <row r="193" spans="2:5" ht="15.75">
      <c r="B193" s="42"/>
      <c r="C193" s="42"/>
      <c r="D193" s="42"/>
      <c r="E193" s="42"/>
    </row>
    <row r="194" spans="2:5" ht="15.75">
      <c r="B194" s="42"/>
      <c r="C194" s="42"/>
      <c r="D194" s="42"/>
      <c r="E194" s="42"/>
    </row>
    <row r="195" spans="2:5" ht="15.75">
      <c r="B195" s="42"/>
      <c r="C195" s="42"/>
      <c r="D195" s="42"/>
      <c r="E195" s="42"/>
    </row>
    <row r="196" spans="2:5" ht="15.75">
      <c r="B196" s="42"/>
      <c r="C196" s="42"/>
      <c r="D196" s="42"/>
      <c r="E196" s="42"/>
    </row>
    <row r="197" spans="2:5" ht="15.75">
      <c r="B197" s="42"/>
      <c r="C197" s="42"/>
      <c r="D197" s="42"/>
      <c r="E197" s="42"/>
    </row>
    <row r="198" spans="2:5" ht="15.75">
      <c r="B198" s="42"/>
      <c r="C198" s="42"/>
      <c r="D198" s="42"/>
      <c r="E198" s="42"/>
    </row>
    <row r="199" spans="2:5" ht="15.75">
      <c r="B199" s="42"/>
      <c r="C199" s="42"/>
      <c r="D199" s="42"/>
      <c r="E199" s="42"/>
    </row>
    <row r="200" spans="2:5" ht="15.75">
      <c r="B200" s="42"/>
      <c r="C200" s="42"/>
      <c r="D200" s="42"/>
      <c r="E200" s="42"/>
    </row>
    <row r="201" spans="2:5" ht="15.75">
      <c r="B201" s="42"/>
      <c r="C201" s="42"/>
      <c r="D201" s="42"/>
      <c r="E201" s="42"/>
    </row>
    <row r="202" spans="2:5" ht="15.75">
      <c r="B202" s="42"/>
      <c r="C202" s="42"/>
      <c r="D202" s="42"/>
      <c r="E202" s="42"/>
    </row>
    <row r="203" spans="2:5" ht="15.75">
      <c r="B203" s="42"/>
      <c r="C203" s="42"/>
      <c r="D203" s="42"/>
      <c r="E203" s="42"/>
    </row>
    <row r="204" spans="2:5" ht="15.75">
      <c r="B204" s="42"/>
      <c r="C204" s="42"/>
      <c r="D204" s="42"/>
      <c r="E204" s="42"/>
    </row>
    <row r="205" spans="2:5" ht="15.75">
      <c r="B205" s="42"/>
      <c r="C205" s="42"/>
      <c r="D205" s="42"/>
      <c r="E205" s="42"/>
    </row>
    <row r="206" spans="2:5" ht="15.75">
      <c r="B206" s="42"/>
      <c r="C206" s="42"/>
      <c r="D206" s="42"/>
      <c r="E206" s="42"/>
    </row>
    <row r="207" spans="2:5" ht="15.75">
      <c r="B207" s="42"/>
      <c r="C207" s="42"/>
      <c r="D207" s="42"/>
      <c r="E207" s="42"/>
    </row>
    <row r="208" spans="2:5" ht="15.75">
      <c r="B208" s="42"/>
      <c r="C208" s="42"/>
      <c r="D208" s="42"/>
      <c r="E208" s="42"/>
    </row>
    <row r="209" spans="2:5" ht="15.75">
      <c r="B209" s="42"/>
      <c r="C209" s="42"/>
      <c r="D209" s="42"/>
      <c r="E209" s="42"/>
    </row>
    <row r="210" spans="2:5" ht="15.75">
      <c r="B210" s="42"/>
      <c r="C210" s="42"/>
      <c r="D210" s="42"/>
      <c r="E210" s="42"/>
    </row>
    <row r="211" spans="2:5" ht="15.75">
      <c r="B211" s="42"/>
      <c r="C211" s="42"/>
      <c r="D211" s="42"/>
      <c r="E211" s="42"/>
    </row>
    <row r="212" spans="2:5" ht="15.75">
      <c r="B212" s="42"/>
      <c r="C212" s="42"/>
      <c r="D212" s="42"/>
      <c r="E212" s="42"/>
    </row>
    <row r="213" spans="2:5" ht="15.75">
      <c r="B213" s="42"/>
      <c r="C213" s="42"/>
      <c r="D213" s="42"/>
      <c r="E213" s="42"/>
    </row>
    <row r="214" spans="2:5" ht="15.75">
      <c r="B214" s="42"/>
      <c r="C214" s="42"/>
      <c r="D214" s="42"/>
      <c r="E214" s="42"/>
    </row>
    <row r="215" spans="2:5" ht="15.75">
      <c r="B215" s="42"/>
      <c r="C215" s="42"/>
      <c r="D215" s="42"/>
      <c r="E215" s="42"/>
    </row>
    <row r="216" spans="2:5" ht="15.75">
      <c r="B216" s="42"/>
      <c r="C216" s="42"/>
      <c r="D216" s="42"/>
      <c r="E216" s="42"/>
    </row>
    <row r="217" spans="2:5" ht="15.75">
      <c r="B217" s="42"/>
      <c r="C217" s="42"/>
      <c r="D217" s="42"/>
      <c r="E217" s="42"/>
    </row>
    <row r="218" spans="2:5" ht="15.75">
      <c r="B218" s="42"/>
      <c r="C218" s="42"/>
      <c r="D218" s="42"/>
      <c r="E218" s="42"/>
    </row>
    <row r="219" spans="2:5" ht="15.75">
      <c r="B219" s="42"/>
      <c r="C219" s="42"/>
      <c r="D219" s="42"/>
      <c r="E219" s="42"/>
    </row>
    <row r="220" spans="2:5" ht="15.75">
      <c r="B220" s="42"/>
      <c r="C220" s="42"/>
      <c r="D220" s="42"/>
      <c r="E220" s="42"/>
    </row>
    <row r="221" spans="2:5" ht="15.75">
      <c r="B221" s="42"/>
      <c r="C221" s="42"/>
      <c r="D221" s="42"/>
      <c r="E221" s="42"/>
    </row>
    <row r="222" spans="2:5" ht="15.75">
      <c r="B222" s="42"/>
      <c r="C222" s="42"/>
      <c r="D222" s="42"/>
      <c r="E222" s="42"/>
    </row>
    <row r="223" spans="2:5" ht="15.75">
      <c r="B223" s="42"/>
      <c r="C223" s="42"/>
      <c r="D223" s="42"/>
      <c r="E223" s="42"/>
    </row>
    <row r="224" spans="2:5" ht="15.75">
      <c r="B224" s="42"/>
      <c r="C224" s="42"/>
      <c r="D224" s="42"/>
      <c r="E224" s="42"/>
    </row>
    <row r="225" spans="2:5" ht="15.75">
      <c r="B225" s="42"/>
      <c r="C225" s="42"/>
      <c r="D225" s="42"/>
      <c r="E225" s="42"/>
    </row>
    <row r="226" spans="2:5" ht="15.75">
      <c r="B226" s="42"/>
      <c r="C226" s="42"/>
      <c r="D226" s="42"/>
      <c r="E226" s="42"/>
    </row>
    <row r="227" spans="2:5" ht="15.75">
      <c r="B227" s="42"/>
      <c r="C227" s="42"/>
      <c r="D227" s="42"/>
      <c r="E227" s="42"/>
    </row>
    <row r="228" spans="2:5" ht="15.75">
      <c r="B228" s="42"/>
      <c r="C228" s="42"/>
      <c r="D228" s="42"/>
      <c r="E228" s="42"/>
    </row>
    <row r="229" spans="2:5" ht="15.75">
      <c r="B229" s="42"/>
      <c r="C229" s="42"/>
      <c r="D229" s="42"/>
      <c r="E229" s="42"/>
    </row>
    <row r="230" spans="2:5" ht="15.75">
      <c r="B230" s="42"/>
      <c r="C230" s="42"/>
      <c r="D230" s="42"/>
      <c r="E230" s="42"/>
    </row>
    <row r="231" spans="2:5" ht="15.75">
      <c r="B231" s="42"/>
      <c r="C231" s="42"/>
      <c r="D231" s="42"/>
      <c r="E231" s="42"/>
    </row>
    <row r="232" spans="2:5" ht="15.75">
      <c r="B232" s="42"/>
      <c r="C232" s="42"/>
      <c r="D232" s="42"/>
      <c r="E232" s="42"/>
    </row>
    <row r="233" spans="2:5" ht="15.75">
      <c r="B233" s="42"/>
      <c r="C233" s="42"/>
      <c r="D233" s="42"/>
      <c r="E233" s="42"/>
    </row>
    <row r="234" spans="2:5" ht="15.75">
      <c r="B234" s="42"/>
      <c r="C234" s="42"/>
      <c r="D234" s="42"/>
      <c r="E234" s="42"/>
    </row>
    <row r="235" spans="2:5" ht="15.75">
      <c r="B235" s="42"/>
      <c r="C235" s="42"/>
      <c r="D235" s="42"/>
      <c r="E235" s="42"/>
    </row>
    <row r="236" spans="2:5" ht="15.75">
      <c r="B236" s="42"/>
      <c r="C236" s="42"/>
      <c r="D236" s="42"/>
      <c r="E236" s="42"/>
    </row>
    <row r="237" spans="2:5" ht="15.75">
      <c r="B237" s="42"/>
      <c r="C237" s="42"/>
      <c r="D237" s="42"/>
      <c r="E237" s="42"/>
    </row>
    <row r="238" spans="2:5" ht="15.75">
      <c r="B238" s="42"/>
      <c r="C238" s="42"/>
      <c r="D238" s="42"/>
      <c r="E238" s="42"/>
    </row>
    <row r="239" spans="2:5" ht="15.75">
      <c r="B239" s="42"/>
      <c r="C239" s="42"/>
      <c r="D239" s="42"/>
      <c r="E239" s="42"/>
    </row>
    <row r="240" spans="2:5" ht="15.75">
      <c r="B240" s="42"/>
      <c r="C240" s="42"/>
      <c r="D240" s="42"/>
      <c r="E240" s="42"/>
    </row>
    <row r="241" spans="2:5" ht="15.75">
      <c r="B241" s="42"/>
      <c r="C241" s="42"/>
      <c r="D241" s="42"/>
      <c r="E241" s="42"/>
    </row>
    <row r="242" spans="2:5" ht="15.75">
      <c r="B242" s="42"/>
      <c r="C242" s="42"/>
      <c r="D242" s="42"/>
      <c r="E242" s="42"/>
    </row>
    <row r="243" spans="2:5" ht="15.75">
      <c r="B243" s="42"/>
      <c r="C243" s="42"/>
      <c r="D243" s="42"/>
      <c r="E243" s="42"/>
    </row>
    <row r="244" spans="2:5" ht="15.75">
      <c r="B244" s="42"/>
      <c r="C244" s="42"/>
      <c r="D244" s="42"/>
      <c r="E244" s="42"/>
    </row>
    <row r="245" spans="2:5" ht="15.75">
      <c r="B245" s="42"/>
      <c r="C245" s="42"/>
      <c r="D245" s="42"/>
      <c r="E245" s="42"/>
    </row>
    <row r="246" spans="2:5" ht="15.75">
      <c r="B246" s="42"/>
      <c r="C246" s="42"/>
      <c r="D246" s="42"/>
      <c r="E246" s="42"/>
    </row>
    <row r="247" spans="2:5" ht="15.75">
      <c r="B247" s="42"/>
      <c r="C247" s="42"/>
      <c r="D247" s="42"/>
      <c r="E247" s="42"/>
    </row>
    <row r="248" spans="2:5" ht="15.75">
      <c r="B248" s="42"/>
      <c r="C248" s="42"/>
      <c r="D248" s="42"/>
      <c r="E248" s="42"/>
    </row>
    <row r="249" spans="2:5" ht="15.75">
      <c r="B249" s="42"/>
      <c r="C249" s="42"/>
      <c r="D249" s="42"/>
      <c r="E249" s="42"/>
    </row>
    <row r="250" spans="2:5" ht="15.75">
      <c r="B250" s="42"/>
      <c r="C250" s="42"/>
      <c r="D250" s="42"/>
      <c r="E250" s="42"/>
    </row>
    <row r="251" spans="2:5" ht="15.75">
      <c r="B251" s="42"/>
      <c r="C251" s="42"/>
      <c r="D251" s="42"/>
      <c r="E251" s="42"/>
    </row>
    <row r="252" spans="2:5" ht="15.75">
      <c r="B252" s="42"/>
      <c r="C252" s="42"/>
      <c r="D252" s="42"/>
      <c r="E252" s="42"/>
    </row>
    <row r="253" spans="2:5" ht="15.75">
      <c r="B253" s="42"/>
      <c r="C253" s="42"/>
      <c r="D253" s="42"/>
      <c r="E253" s="42"/>
    </row>
    <row r="254" spans="2:5" ht="15.75">
      <c r="B254" s="42"/>
      <c r="C254" s="42"/>
      <c r="D254" s="42"/>
      <c r="E254" s="42"/>
    </row>
    <row r="255" spans="2:5" ht="15.75">
      <c r="B255" s="42"/>
      <c r="C255" s="42"/>
      <c r="D255" s="42"/>
      <c r="E255" s="42"/>
    </row>
    <row r="256" spans="2:5" ht="15.75">
      <c r="B256" s="42"/>
      <c r="C256" s="42"/>
      <c r="D256" s="42"/>
      <c r="E256" s="42"/>
    </row>
    <row r="257" spans="2:5" ht="15.75">
      <c r="B257" s="42"/>
      <c r="C257" s="42"/>
      <c r="D257" s="42"/>
      <c r="E257" s="42"/>
    </row>
    <row r="258" spans="2:5" ht="15.75">
      <c r="B258" s="42"/>
      <c r="C258" s="42"/>
      <c r="D258" s="42"/>
      <c r="E258" s="42"/>
    </row>
    <row r="259" spans="2:5" ht="15.75">
      <c r="B259" s="42"/>
      <c r="C259" s="42"/>
      <c r="D259" s="42"/>
      <c r="E259" s="42"/>
    </row>
    <row r="260" spans="2:5" ht="15.75">
      <c r="B260" s="42"/>
      <c r="C260" s="42"/>
      <c r="D260" s="42"/>
      <c r="E260" s="42"/>
    </row>
    <row r="261" spans="2:5" ht="15.75">
      <c r="B261" s="42"/>
      <c r="C261" s="42"/>
      <c r="D261" s="42"/>
      <c r="E261" s="42"/>
    </row>
    <row r="262" spans="2:5" ht="15.75">
      <c r="B262" s="42"/>
      <c r="C262" s="42"/>
      <c r="D262" s="42"/>
      <c r="E262" s="42"/>
    </row>
    <row r="263" spans="2:5" ht="15.75">
      <c r="B263" s="42"/>
      <c r="C263" s="42"/>
      <c r="D263" s="42"/>
      <c r="E263" s="42"/>
    </row>
    <row r="264" spans="2:5" ht="15.75">
      <c r="B264" s="42"/>
      <c r="C264" s="42"/>
      <c r="D264" s="42"/>
      <c r="E264" s="42"/>
    </row>
    <row r="265" spans="2:5" ht="15.75">
      <c r="B265" s="42"/>
      <c r="C265" s="42"/>
      <c r="D265" s="42"/>
      <c r="E265" s="42"/>
    </row>
    <row r="266" spans="2:5" ht="15.75">
      <c r="B266" s="42"/>
      <c r="C266" s="42"/>
      <c r="D266" s="42"/>
      <c r="E266" s="42"/>
    </row>
    <row r="267" spans="2:5" ht="15.75">
      <c r="B267" s="42"/>
      <c r="C267" s="42"/>
      <c r="D267" s="42"/>
      <c r="E267" s="42"/>
    </row>
    <row r="268" spans="2:5" ht="15.75">
      <c r="B268" s="42"/>
      <c r="C268" s="42"/>
      <c r="D268" s="42"/>
      <c r="E268" s="42"/>
    </row>
    <row r="269" spans="2:5" ht="15.75">
      <c r="B269" s="42"/>
      <c r="C269" s="42"/>
      <c r="D269" s="42"/>
      <c r="E269" s="42"/>
    </row>
    <row r="270" spans="2:5" ht="15.75">
      <c r="B270" s="42"/>
      <c r="C270" s="42"/>
      <c r="D270" s="42"/>
      <c r="E270" s="42"/>
    </row>
    <row r="271" spans="2:5" ht="15.75">
      <c r="B271" s="42"/>
      <c r="C271" s="42"/>
      <c r="D271" s="42"/>
      <c r="E271" s="42"/>
    </row>
    <row r="272" spans="2:5" ht="15.75">
      <c r="B272" s="42"/>
      <c r="C272" s="42"/>
      <c r="D272" s="42"/>
      <c r="E272" s="42"/>
    </row>
    <row r="273" spans="2:5" ht="15.75">
      <c r="B273" s="42"/>
      <c r="C273" s="42"/>
      <c r="D273" s="42"/>
      <c r="E273" s="42"/>
    </row>
    <row r="274" spans="2:5" ht="15.75">
      <c r="B274" s="42"/>
      <c r="C274" s="42"/>
      <c r="D274" s="42"/>
      <c r="E274" s="42"/>
    </row>
    <row r="275" spans="2:5" ht="15.75">
      <c r="B275" s="42"/>
      <c r="C275" s="42"/>
      <c r="D275" s="42"/>
      <c r="E275" s="42"/>
    </row>
    <row r="276" spans="2:5" ht="15.75">
      <c r="B276" s="42"/>
      <c r="C276" s="42"/>
      <c r="D276" s="42"/>
      <c r="E276" s="42"/>
    </row>
    <row r="277" spans="2:5" ht="15.75">
      <c r="B277" s="42"/>
      <c r="C277" s="42"/>
      <c r="D277" s="42"/>
      <c r="E277" s="42"/>
    </row>
    <row r="278" spans="2:5" ht="15.75">
      <c r="B278" s="42"/>
      <c r="C278" s="42"/>
      <c r="D278" s="42"/>
      <c r="E278" s="42"/>
    </row>
    <row r="279" spans="2:5" ht="15.75">
      <c r="B279" s="42"/>
      <c r="C279" s="42"/>
      <c r="D279" s="42"/>
      <c r="E279" s="42"/>
    </row>
    <row r="280" spans="2:5" ht="15.75">
      <c r="B280" s="42"/>
      <c r="C280" s="42"/>
      <c r="D280" s="42"/>
      <c r="E280" s="42"/>
    </row>
    <row r="281" spans="2:5" ht="15.75">
      <c r="B281" s="42"/>
      <c r="C281" s="42"/>
      <c r="D281" s="42"/>
      <c r="E281" s="42"/>
    </row>
    <row r="282" spans="2:5" ht="15.75">
      <c r="B282" s="42"/>
      <c r="C282" s="42"/>
      <c r="D282" s="42"/>
      <c r="E282" s="42"/>
    </row>
    <row r="283" spans="2:5" ht="15.75">
      <c r="B283" s="42"/>
      <c r="C283" s="42"/>
      <c r="D283" s="42"/>
      <c r="E283" s="42"/>
    </row>
    <row r="284" spans="2:5" ht="15.75">
      <c r="B284" s="42"/>
      <c r="C284" s="42"/>
      <c r="D284" s="42"/>
      <c r="E284" s="42"/>
    </row>
    <row r="285" spans="2:5" ht="15.75">
      <c r="B285" s="42"/>
      <c r="C285" s="42"/>
      <c r="D285" s="42"/>
      <c r="E285" s="42"/>
    </row>
    <row r="286" spans="2:5" ht="15.75">
      <c r="B286" s="42"/>
      <c r="C286" s="42"/>
      <c r="D286" s="42"/>
      <c r="E286" s="42"/>
    </row>
    <row r="287" spans="2:5" ht="15.75">
      <c r="B287" s="42"/>
      <c r="C287" s="42"/>
      <c r="D287" s="42"/>
      <c r="E287" s="42"/>
    </row>
    <row r="288" spans="2:5" ht="15.75">
      <c r="B288" s="42"/>
      <c r="C288" s="42"/>
      <c r="D288" s="42"/>
      <c r="E288" s="42"/>
    </row>
    <row r="289" spans="2:5" ht="15.75">
      <c r="B289" s="42"/>
      <c r="C289" s="42"/>
      <c r="D289" s="42"/>
      <c r="E289" s="42"/>
    </row>
    <row r="290" spans="2:5" ht="15.75">
      <c r="B290" s="42"/>
      <c r="C290" s="42"/>
      <c r="D290" s="42"/>
      <c r="E290" s="42"/>
    </row>
    <row r="291" spans="2:5" ht="15.75">
      <c r="B291" s="42"/>
      <c r="C291" s="42"/>
      <c r="D291" s="42"/>
      <c r="E291" s="42"/>
    </row>
    <row r="292" spans="2:5" ht="15.75">
      <c r="B292" s="42"/>
      <c r="C292" s="42"/>
      <c r="D292" s="42"/>
      <c r="E292" s="42"/>
    </row>
    <row r="293" spans="2:5" ht="15.75">
      <c r="B293" s="42"/>
      <c r="C293" s="42"/>
      <c r="D293" s="42"/>
      <c r="E293" s="42"/>
    </row>
    <row r="294" spans="2:5" ht="15.75">
      <c r="B294" s="42"/>
      <c r="C294" s="42"/>
      <c r="D294" s="42"/>
      <c r="E294" s="42"/>
    </row>
    <row r="295" spans="2:5" ht="15.75">
      <c r="B295" s="42"/>
      <c r="C295" s="42"/>
      <c r="D295" s="42"/>
      <c r="E295" s="42"/>
    </row>
    <row r="296" spans="2:5" ht="15.75">
      <c r="B296" s="42"/>
      <c r="C296" s="42"/>
      <c r="D296" s="42"/>
      <c r="E296" s="42"/>
    </row>
    <row r="297" spans="2:5" ht="15.75">
      <c r="B297" s="42"/>
      <c r="C297" s="42"/>
      <c r="D297" s="42"/>
      <c r="E297" s="42"/>
    </row>
    <row r="298" spans="2:5" ht="15.75">
      <c r="B298" s="42"/>
      <c r="C298" s="42"/>
      <c r="D298" s="42"/>
      <c r="E298" s="42"/>
    </row>
    <row r="299" spans="2:5" ht="15.75">
      <c r="B299" s="42"/>
      <c r="C299" s="42"/>
      <c r="D299" s="42"/>
      <c r="E299" s="42"/>
    </row>
    <row r="300" spans="2:5" ht="15.75">
      <c r="B300" s="42"/>
      <c r="C300" s="42"/>
      <c r="D300" s="42"/>
      <c r="E300" s="42"/>
    </row>
    <row r="301" spans="2:5" ht="15.75">
      <c r="B301" s="42"/>
      <c r="C301" s="42"/>
      <c r="D301" s="42"/>
      <c r="E301" s="42"/>
    </row>
    <row r="302" spans="2:5" ht="15.75">
      <c r="B302" s="42"/>
      <c r="C302" s="42"/>
      <c r="D302" s="42"/>
      <c r="E302" s="42"/>
    </row>
    <row r="303" spans="2:5" ht="15.75">
      <c r="B303" s="42"/>
      <c r="C303" s="42"/>
      <c r="D303" s="42"/>
      <c r="E303" s="42"/>
    </row>
    <row r="304" spans="2:5" ht="15.75">
      <c r="B304" s="42"/>
      <c r="C304" s="42"/>
      <c r="D304" s="42"/>
      <c r="E304" s="42"/>
    </row>
    <row r="305" spans="2:5" ht="15.75">
      <c r="B305" s="42"/>
      <c r="C305" s="42"/>
      <c r="D305" s="42"/>
      <c r="E305" s="42"/>
    </row>
    <row r="306" spans="2:5" ht="15.75">
      <c r="B306" s="42"/>
      <c r="C306" s="42"/>
      <c r="D306" s="42"/>
      <c r="E306" s="42"/>
    </row>
    <row r="307" spans="2:5" ht="15.75">
      <c r="B307" s="42"/>
      <c r="C307" s="42"/>
      <c r="D307" s="42"/>
      <c r="E307" s="42"/>
    </row>
    <row r="308" spans="2:5" ht="15.75">
      <c r="B308" s="42"/>
      <c r="C308" s="42"/>
      <c r="D308" s="42"/>
      <c r="E308" s="42"/>
    </row>
    <row r="309" spans="2:5" ht="15.75">
      <c r="B309" s="42"/>
      <c r="C309" s="42"/>
      <c r="D309" s="42"/>
      <c r="E309" s="42"/>
    </row>
  </sheetData>
  <printOptions horizontalCentered="1"/>
  <pageMargins left="0.5" right="0.196850393700787" top="0.393700787401575" bottom="0.393700787401575" header="0.511811023622047" footer="0.511811023622047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5"/>
  <sheetViews>
    <sheetView workbookViewId="0" topLeftCell="A1">
      <selection activeCell="A1" sqref="A1"/>
    </sheetView>
  </sheetViews>
  <sheetFormatPr defaultColWidth="9.00390625" defaultRowHeight="15.75"/>
  <cols>
    <col min="1" max="1" width="2.50390625" style="4" customWidth="1"/>
    <col min="2" max="2" width="2.125" style="4" customWidth="1"/>
    <col min="3" max="3" width="15.75390625" style="4" customWidth="1"/>
    <col min="4" max="4" width="12.00390625" style="4" customWidth="1"/>
    <col min="5" max="5" width="11.75390625" style="4" customWidth="1"/>
    <col min="6" max="6" width="10.625" style="4" customWidth="1"/>
    <col min="7" max="8" width="12.625" style="4" customWidth="1"/>
    <col min="9" max="16384" width="8.00390625" style="4" customWidth="1"/>
  </cols>
  <sheetData>
    <row r="1" ht="15.75">
      <c r="G1" s="7"/>
    </row>
    <row r="2" ht="15.75">
      <c r="G2" s="11"/>
    </row>
    <row r="3" spans="2:14" ht="15.75">
      <c r="B3" s="61" t="s">
        <v>0</v>
      </c>
      <c r="C3" s="62"/>
      <c r="D3" s="62"/>
      <c r="E3" s="62"/>
      <c r="F3" s="62"/>
      <c r="G3" s="63"/>
      <c r="H3" s="64"/>
      <c r="I3" s="10"/>
      <c r="J3" s="22"/>
      <c r="K3" s="8"/>
      <c r="L3" s="8"/>
      <c r="M3" s="1"/>
      <c r="N3" s="1"/>
    </row>
    <row r="4" spans="2:14" ht="15.75">
      <c r="B4" s="65" t="s">
        <v>1</v>
      </c>
      <c r="C4" s="62"/>
      <c r="D4" s="62"/>
      <c r="E4" s="62"/>
      <c r="F4" s="63"/>
      <c r="G4" s="66"/>
      <c r="H4" s="62"/>
      <c r="I4" s="8"/>
      <c r="J4" s="7"/>
      <c r="K4" s="8"/>
      <c r="L4" s="8"/>
      <c r="M4" s="1"/>
      <c r="N4" s="1"/>
    </row>
    <row r="5" spans="2:10" ht="15.75">
      <c r="B5" s="67" t="s">
        <v>12</v>
      </c>
      <c r="C5" s="68"/>
      <c r="D5" s="68"/>
      <c r="E5" s="68"/>
      <c r="F5" s="63"/>
      <c r="G5" s="69"/>
      <c r="H5" s="63"/>
      <c r="J5" s="11"/>
    </row>
    <row r="6" spans="2:8" ht="15.75">
      <c r="B6" s="67"/>
      <c r="C6" s="68"/>
      <c r="D6" s="68"/>
      <c r="E6" s="68"/>
      <c r="F6" s="68"/>
      <c r="G6" s="69"/>
      <c r="H6" s="63"/>
    </row>
    <row r="7" spans="2:8" ht="15.75">
      <c r="B7" s="70" t="s">
        <v>54</v>
      </c>
      <c r="C7" s="71"/>
      <c r="D7" s="71"/>
      <c r="E7" s="71"/>
      <c r="F7" s="71"/>
      <c r="G7" s="72"/>
      <c r="H7" s="63"/>
    </row>
    <row r="8" spans="2:8" ht="15.75">
      <c r="B8" s="73" t="s">
        <v>124</v>
      </c>
      <c r="C8" s="35"/>
      <c r="D8" s="35"/>
      <c r="E8" s="35"/>
      <c r="F8" s="35"/>
      <c r="G8" s="35"/>
      <c r="H8" s="63"/>
    </row>
    <row r="9" spans="2:8" ht="15.75">
      <c r="B9" s="74" t="s">
        <v>2</v>
      </c>
      <c r="C9" s="63"/>
      <c r="D9" s="63"/>
      <c r="E9" s="63"/>
      <c r="F9" s="63"/>
      <c r="G9" s="63"/>
      <c r="H9" s="63"/>
    </row>
    <row r="10" spans="2:8" ht="15.75">
      <c r="B10" s="74"/>
      <c r="C10" s="63"/>
      <c r="D10" s="63"/>
      <c r="E10" s="63"/>
      <c r="F10" s="63"/>
      <c r="G10" s="63"/>
      <c r="H10" s="63"/>
    </row>
    <row r="11" spans="1:8" ht="15.75">
      <c r="A11" s="2"/>
      <c r="B11" s="75"/>
      <c r="C11" s="76"/>
      <c r="D11" s="76"/>
      <c r="E11" s="76"/>
      <c r="F11" s="76"/>
      <c r="G11" s="90">
        <v>2010</v>
      </c>
      <c r="H11" s="77">
        <v>2009</v>
      </c>
    </row>
    <row r="12" spans="1:8" ht="15.75">
      <c r="A12" s="2"/>
      <c r="B12" s="78"/>
      <c r="C12" s="58"/>
      <c r="D12" s="58"/>
      <c r="E12" s="58"/>
      <c r="F12" s="58"/>
      <c r="G12" s="91" t="s">
        <v>134</v>
      </c>
      <c r="H12" s="79" t="s">
        <v>134</v>
      </c>
    </row>
    <row r="13" spans="2:8" ht="15.75">
      <c r="B13" s="78"/>
      <c r="C13" s="58"/>
      <c r="D13" s="58"/>
      <c r="E13" s="58"/>
      <c r="F13" s="58"/>
      <c r="G13" s="91" t="s">
        <v>68</v>
      </c>
      <c r="H13" s="79" t="s">
        <v>68</v>
      </c>
    </row>
    <row r="14" spans="2:8" ht="15.75">
      <c r="B14" s="78"/>
      <c r="C14" s="58"/>
      <c r="D14" s="58"/>
      <c r="E14" s="58"/>
      <c r="F14" s="58"/>
      <c r="G14" s="92">
        <v>40451</v>
      </c>
      <c r="H14" s="80">
        <v>40086</v>
      </c>
    </row>
    <row r="15" spans="2:8" ht="15.75">
      <c r="B15" s="78"/>
      <c r="C15" s="58"/>
      <c r="D15" s="58"/>
      <c r="E15" s="58"/>
      <c r="F15" s="58"/>
      <c r="G15" s="92"/>
      <c r="H15" s="80" t="s">
        <v>118</v>
      </c>
    </row>
    <row r="16" spans="2:8" ht="15.75">
      <c r="B16" s="78"/>
      <c r="C16" s="58"/>
      <c r="D16" s="58"/>
      <c r="E16" s="58"/>
      <c r="F16" s="58"/>
      <c r="G16" s="91" t="s">
        <v>3</v>
      </c>
      <c r="H16" s="79" t="s">
        <v>3</v>
      </c>
    </row>
    <row r="17" spans="2:8" ht="15.75">
      <c r="B17" s="97" t="s">
        <v>57</v>
      </c>
      <c r="C17" s="98"/>
      <c r="D17" s="98"/>
      <c r="E17" s="98"/>
      <c r="F17" s="98"/>
      <c r="G17" s="99"/>
      <c r="H17" s="100"/>
    </row>
    <row r="18" spans="1:8" ht="15.75">
      <c r="A18" s="13"/>
      <c r="B18" s="101" t="s">
        <v>7</v>
      </c>
      <c r="C18" s="98"/>
      <c r="D18" s="98"/>
      <c r="E18" s="98"/>
      <c r="F18" s="98"/>
      <c r="G18" s="113">
        <f>+SOCI!E24</f>
        <v>27676</v>
      </c>
      <c r="H18" s="114">
        <f>+SOCI!F24</f>
        <v>26508</v>
      </c>
    </row>
    <row r="19" spans="1:8" ht="15.75">
      <c r="A19" s="13"/>
      <c r="B19" s="102" t="s">
        <v>77</v>
      </c>
      <c r="C19" s="98"/>
      <c r="D19" s="98"/>
      <c r="E19" s="98"/>
      <c r="F19" s="98"/>
      <c r="G19" s="96"/>
      <c r="H19" s="89"/>
    </row>
    <row r="20" spans="1:8" ht="15.75">
      <c r="A20" s="13"/>
      <c r="B20" s="103"/>
      <c r="C20" s="104" t="s">
        <v>122</v>
      </c>
      <c r="D20" s="98"/>
      <c r="E20" s="98"/>
      <c r="F20" s="98"/>
      <c r="G20" s="105">
        <f>3140+9</f>
        <v>3149</v>
      </c>
      <c r="H20" s="106">
        <f>3571+1000</f>
        <v>4571</v>
      </c>
    </row>
    <row r="21" spans="1:8" ht="15.75">
      <c r="A21" s="13"/>
      <c r="B21" s="103"/>
      <c r="C21" s="104" t="s">
        <v>75</v>
      </c>
      <c r="D21" s="98"/>
      <c r="E21" s="98"/>
      <c r="F21" s="98"/>
      <c r="G21" s="105">
        <f>-887</f>
        <v>-887</v>
      </c>
      <c r="H21" s="106">
        <v>-523</v>
      </c>
    </row>
    <row r="22" spans="1:8" ht="15.75">
      <c r="A22" s="13"/>
      <c r="B22" s="103"/>
      <c r="C22" s="104" t="s">
        <v>76</v>
      </c>
      <c r="D22" s="98"/>
      <c r="E22" s="98"/>
      <c r="F22" s="98"/>
      <c r="G22" s="105">
        <f>225+17+17+137-120-2</f>
        <v>274</v>
      </c>
      <c r="H22" s="106">
        <f>40+42+187-75</f>
        <v>194</v>
      </c>
    </row>
    <row r="23" spans="1:8" ht="15.75">
      <c r="A23" s="13"/>
      <c r="B23" s="107" t="s">
        <v>8</v>
      </c>
      <c r="C23" s="98"/>
      <c r="D23" s="98"/>
      <c r="E23" s="98"/>
      <c r="F23" s="98"/>
      <c r="G23" s="96">
        <f>SUM(G18:G22)</f>
        <v>30212</v>
      </c>
      <c r="H23" s="89">
        <f>SUM(H18:H22)</f>
        <v>30750</v>
      </c>
    </row>
    <row r="24" spans="1:8" ht="15.75">
      <c r="A24" s="13"/>
      <c r="B24" s="103"/>
      <c r="C24" s="98"/>
      <c r="D24" s="98"/>
      <c r="E24" s="98"/>
      <c r="F24" s="98"/>
      <c r="G24" s="96"/>
      <c r="H24" s="89"/>
    </row>
    <row r="25" spans="1:8" ht="15.75">
      <c r="A25" s="13"/>
      <c r="B25" s="108"/>
      <c r="C25" s="104" t="s">
        <v>9</v>
      </c>
      <c r="D25" s="98"/>
      <c r="E25" s="98"/>
      <c r="F25" s="98"/>
      <c r="G25" s="105">
        <f>-1863+865</f>
        <v>-998</v>
      </c>
      <c r="H25" s="106">
        <f>-4080+3685</f>
        <v>-395</v>
      </c>
    </row>
    <row r="26" spans="1:8" ht="15.75">
      <c r="A26" s="13"/>
      <c r="B26" s="108"/>
      <c r="C26" s="104" t="s">
        <v>10</v>
      </c>
      <c r="D26" s="98"/>
      <c r="E26" s="98"/>
      <c r="F26" s="98"/>
      <c r="G26" s="109">
        <v>-1049</v>
      </c>
      <c r="H26" s="110">
        <v>-2355</v>
      </c>
    </row>
    <row r="27" spans="1:8" ht="15.75">
      <c r="A27" s="13"/>
      <c r="B27" s="103" t="s">
        <v>78</v>
      </c>
      <c r="C27" s="98"/>
      <c r="D27" s="98"/>
      <c r="E27" s="98"/>
      <c r="F27" s="98"/>
      <c r="G27" s="109">
        <f>SUM(G23:G26)</f>
        <v>28165</v>
      </c>
      <c r="H27" s="110">
        <f>SUM(H23:H26)</f>
        <v>28000</v>
      </c>
    </row>
    <row r="28" spans="1:8" ht="15.75">
      <c r="A28" s="13"/>
      <c r="B28" s="103"/>
      <c r="C28" s="98" t="s">
        <v>137</v>
      </c>
      <c r="D28" s="98"/>
      <c r="E28" s="98"/>
      <c r="F28" s="98"/>
      <c r="G28" s="109">
        <v>0</v>
      </c>
      <c r="H28" s="110">
        <v>-1</v>
      </c>
    </row>
    <row r="29" spans="1:8" ht="15.75">
      <c r="A29" s="13"/>
      <c r="B29" s="103"/>
      <c r="C29" s="104" t="s">
        <v>56</v>
      </c>
      <c r="D29" s="98"/>
      <c r="E29" s="98"/>
      <c r="F29" s="98"/>
      <c r="G29" s="109">
        <v>-6617</v>
      </c>
      <c r="H29" s="110">
        <v>-4199</v>
      </c>
    </row>
    <row r="30" spans="1:8" ht="15.75">
      <c r="A30" s="13"/>
      <c r="B30" s="116" t="s">
        <v>84</v>
      </c>
      <c r="C30" s="115"/>
      <c r="D30" s="115"/>
      <c r="E30" s="115"/>
      <c r="F30" s="115"/>
      <c r="G30" s="113">
        <f>SUM(G27:G29)</f>
        <v>21548</v>
      </c>
      <c r="H30" s="114">
        <f>SUM(H27:H29)</f>
        <v>23800</v>
      </c>
    </row>
    <row r="31" spans="1:8" ht="15.75">
      <c r="A31" s="13"/>
      <c r="B31" s="116" t="s">
        <v>85</v>
      </c>
      <c r="C31" s="98"/>
      <c r="D31" s="98"/>
      <c r="E31" s="98"/>
      <c r="F31" s="98"/>
      <c r="G31" s="96"/>
      <c r="H31" s="89"/>
    </row>
    <row r="32" spans="1:8" ht="15.75">
      <c r="A32" s="13"/>
      <c r="B32" s="107"/>
      <c r="C32" s="98" t="s">
        <v>58</v>
      </c>
      <c r="D32" s="98"/>
      <c r="E32" s="98"/>
      <c r="F32" s="98"/>
      <c r="G32" s="96">
        <f>-G21</f>
        <v>887</v>
      </c>
      <c r="H32" s="89">
        <f>-H21-H28</f>
        <v>524</v>
      </c>
    </row>
    <row r="33" spans="1:8" ht="15.75">
      <c r="A33" s="13"/>
      <c r="B33" s="111"/>
      <c r="C33" s="112" t="s">
        <v>83</v>
      </c>
      <c r="D33" s="98"/>
      <c r="E33" s="98"/>
      <c r="F33" s="98"/>
      <c r="G33" s="109">
        <v>50</v>
      </c>
      <c r="H33" s="110">
        <v>278</v>
      </c>
    </row>
    <row r="34" spans="1:8" ht="15.75">
      <c r="A34" s="13"/>
      <c r="B34" s="111"/>
      <c r="C34" s="98" t="s">
        <v>61</v>
      </c>
      <c r="D34" s="98"/>
      <c r="E34" s="98"/>
      <c r="F34" s="98"/>
      <c r="G34" s="96">
        <v>-804</v>
      </c>
      <c r="H34" s="89">
        <v>-1739</v>
      </c>
    </row>
    <row r="35" spans="1:8" ht="15.75">
      <c r="A35" s="13"/>
      <c r="B35" s="116" t="s">
        <v>86</v>
      </c>
      <c r="C35" s="115"/>
      <c r="D35" s="115"/>
      <c r="E35" s="115"/>
      <c r="F35" s="115"/>
      <c r="G35" s="113">
        <f>SUM(G32:G34)</f>
        <v>133</v>
      </c>
      <c r="H35" s="114">
        <f>SUM(H32:H34)</f>
        <v>-937</v>
      </c>
    </row>
    <row r="36" spans="1:8" ht="15.75">
      <c r="A36" s="13"/>
      <c r="B36" s="107"/>
      <c r="C36" s="98"/>
      <c r="D36" s="98"/>
      <c r="E36" s="98"/>
      <c r="F36" s="98"/>
      <c r="G36" s="96"/>
      <c r="H36" s="89"/>
    </row>
    <row r="37" spans="1:8" ht="15.75">
      <c r="A37" s="13"/>
      <c r="B37" s="116" t="s">
        <v>121</v>
      </c>
      <c r="C37" s="98"/>
      <c r="D37" s="98"/>
      <c r="E37" s="98"/>
      <c r="F37" s="98"/>
      <c r="G37" s="96"/>
      <c r="H37" s="89"/>
    </row>
    <row r="38" spans="1:8" ht="15.75" hidden="1">
      <c r="A38" s="13"/>
      <c r="B38" s="107"/>
      <c r="C38" s="98" t="s">
        <v>60</v>
      </c>
      <c r="D38" s="98"/>
      <c r="E38" s="98"/>
      <c r="F38" s="98"/>
      <c r="G38" s="96">
        <v>0</v>
      </c>
      <c r="H38" s="89">
        <v>0</v>
      </c>
    </row>
    <row r="39" spans="1:8" ht="15.75">
      <c r="A39" s="13"/>
      <c r="B39" s="107"/>
      <c r="C39" s="98" t="s">
        <v>59</v>
      </c>
      <c r="D39" s="98"/>
      <c r="E39" s="98"/>
      <c r="F39" s="98"/>
      <c r="G39" s="96">
        <v>-10800</v>
      </c>
      <c r="H39" s="89">
        <v>-4500</v>
      </c>
    </row>
    <row r="40" spans="1:8" ht="15.75">
      <c r="A40" s="13"/>
      <c r="B40" s="116" t="s">
        <v>123</v>
      </c>
      <c r="C40" s="98"/>
      <c r="D40" s="98"/>
      <c r="E40" s="98"/>
      <c r="F40" s="98"/>
      <c r="G40" s="96">
        <f>SUM(G38:G39)</f>
        <v>-10800</v>
      </c>
      <c r="H40" s="89">
        <f>SUM(H38:H39)</f>
        <v>-4500</v>
      </c>
    </row>
    <row r="41" spans="1:8" ht="15.75">
      <c r="A41" s="13"/>
      <c r="B41" s="107"/>
      <c r="C41" s="98"/>
      <c r="D41" s="98"/>
      <c r="E41" s="98"/>
      <c r="F41" s="98"/>
      <c r="G41" s="96"/>
      <c r="H41" s="89"/>
    </row>
    <row r="42" spans="1:8" ht="15.75">
      <c r="A42" s="13"/>
      <c r="B42" s="116" t="s">
        <v>87</v>
      </c>
      <c r="C42" s="115"/>
      <c r="D42" s="115"/>
      <c r="E42" s="115"/>
      <c r="F42" s="115"/>
      <c r="G42" s="113">
        <f>+G30+G35+G40</f>
        <v>10881</v>
      </c>
      <c r="H42" s="114">
        <f>+H30+H35+H40</f>
        <v>18363</v>
      </c>
    </row>
    <row r="43" spans="1:8" ht="15.75">
      <c r="A43" s="13"/>
      <c r="B43" s="116" t="s">
        <v>23</v>
      </c>
      <c r="C43" s="115"/>
      <c r="D43" s="117"/>
      <c r="E43" s="115"/>
      <c r="F43" s="115"/>
      <c r="G43" s="113">
        <v>42220</v>
      </c>
      <c r="H43" s="114">
        <v>21225</v>
      </c>
    </row>
    <row r="44" spans="1:8" ht="16.5" thickBot="1">
      <c r="A44" s="13"/>
      <c r="B44" s="116" t="s">
        <v>24</v>
      </c>
      <c r="C44" s="115"/>
      <c r="D44" s="115"/>
      <c r="E44" s="115"/>
      <c r="F44" s="115"/>
      <c r="G44" s="118">
        <f>+G42+G43</f>
        <v>53101</v>
      </c>
      <c r="H44" s="119">
        <f>+H42+H43</f>
        <v>39588</v>
      </c>
    </row>
    <row r="45" spans="1:8" ht="16.5" thickTop="1">
      <c r="A45" s="13"/>
      <c r="B45" s="25"/>
      <c r="G45" s="24"/>
      <c r="H45" s="24"/>
    </row>
    <row r="46" ht="15.75">
      <c r="B46" s="26"/>
    </row>
    <row r="47" spans="2:8" ht="15.75">
      <c r="B47" s="120" t="s">
        <v>90</v>
      </c>
      <c r="C47" s="120"/>
      <c r="D47" s="120"/>
      <c r="E47" s="120"/>
      <c r="F47" s="120"/>
      <c r="G47" s="120"/>
      <c r="H47" s="120"/>
    </row>
    <row r="48" spans="2:8" ht="15.75">
      <c r="B48" s="121" t="s">
        <v>88</v>
      </c>
      <c r="C48" s="120"/>
      <c r="D48" s="120"/>
      <c r="E48" s="120"/>
      <c r="F48" s="120"/>
      <c r="G48" s="120"/>
      <c r="H48" s="120"/>
    </row>
    <row r="49" spans="2:8" ht="15.75">
      <c r="B49" s="120" t="s">
        <v>89</v>
      </c>
      <c r="C49" s="120"/>
      <c r="D49" s="120"/>
      <c r="E49" s="120"/>
      <c r="F49" s="120"/>
      <c r="G49" s="120"/>
      <c r="H49" s="120"/>
    </row>
    <row r="50" ht="15.75">
      <c r="B50" s="26"/>
    </row>
    <row r="51" ht="15.75">
      <c r="B51" s="26"/>
    </row>
    <row r="52" ht="15.75">
      <c r="B52" s="26"/>
    </row>
    <row r="53" spans="2:7" ht="15.75">
      <c r="B53" s="26"/>
      <c r="G53" s="20"/>
    </row>
    <row r="54" spans="2:7" ht="15.75">
      <c r="B54" s="26"/>
      <c r="G54" s="20"/>
    </row>
    <row r="55" ht="15.75">
      <c r="B55" s="26"/>
    </row>
    <row r="56" ht="15.75">
      <c r="B56" s="26"/>
    </row>
    <row r="57" ht="15.75">
      <c r="B57" s="26"/>
    </row>
    <row r="58" ht="15.75">
      <c r="B58" s="26"/>
    </row>
    <row r="59" ht="15.75">
      <c r="B59" s="26"/>
    </row>
    <row r="60" ht="15.75">
      <c r="B60" s="26"/>
    </row>
    <row r="61" ht="15.75">
      <c r="B61" s="26"/>
    </row>
    <row r="62" ht="15.75">
      <c r="B62" s="26"/>
    </row>
    <row r="63" ht="15.75">
      <c r="B63" s="26"/>
    </row>
    <row r="64" ht="15.75">
      <c r="B64" s="26"/>
    </row>
    <row r="65" ht="15.75">
      <c r="B65" s="26"/>
    </row>
    <row r="66" ht="15.75">
      <c r="B66" s="26"/>
    </row>
    <row r="67" ht="15.75">
      <c r="B67" s="26"/>
    </row>
    <row r="68" ht="15.75">
      <c r="B68" s="26"/>
    </row>
    <row r="69" ht="15.75">
      <c r="B69" s="26"/>
    </row>
    <row r="70" ht="15.75">
      <c r="B70" s="26"/>
    </row>
    <row r="71" ht="15.75">
      <c r="B71" s="26"/>
    </row>
    <row r="72" ht="15.75">
      <c r="B72" s="26"/>
    </row>
    <row r="73" ht="15.75">
      <c r="B73" s="26"/>
    </row>
    <row r="74" ht="15.75">
      <c r="B74" s="26"/>
    </row>
    <row r="75" ht="15.75">
      <c r="B75" s="26"/>
    </row>
    <row r="76" ht="15.75">
      <c r="B76" s="26"/>
    </row>
    <row r="77" ht="15.75">
      <c r="B77" s="26"/>
    </row>
    <row r="78" ht="15.75">
      <c r="B78" s="26"/>
    </row>
    <row r="79" ht="15.75">
      <c r="B79" s="26"/>
    </row>
    <row r="80" ht="15.75">
      <c r="B80" s="26"/>
    </row>
    <row r="81" ht="15.75">
      <c r="B81" s="26"/>
    </row>
    <row r="82" ht="15.75">
      <c r="B82" s="26"/>
    </row>
    <row r="83" ht="15.75">
      <c r="B83" s="26"/>
    </row>
    <row r="84" ht="15.75">
      <c r="B84" s="26"/>
    </row>
    <row r="85" ht="15.75">
      <c r="B85" s="26"/>
    </row>
    <row r="86" ht="15.75">
      <c r="B86" s="26"/>
    </row>
    <row r="87" spans="2:7" ht="15.75">
      <c r="B87" s="26"/>
      <c r="G87" s="5" t="s">
        <v>11</v>
      </c>
    </row>
    <row r="88" ht="15.75">
      <c r="B88" s="26"/>
    </row>
    <row r="89" ht="15.75">
      <c r="B89" s="26"/>
    </row>
    <row r="90" ht="15.75">
      <c r="B90" s="26"/>
    </row>
    <row r="91" ht="15.75">
      <c r="B91" s="26"/>
    </row>
    <row r="92" ht="15.75">
      <c r="B92" s="26"/>
    </row>
    <row r="93" ht="15.75">
      <c r="B93" s="26"/>
    </row>
    <row r="94" ht="15.75">
      <c r="B94" s="26"/>
    </row>
    <row r="95" ht="15.75">
      <c r="B95" s="26"/>
    </row>
    <row r="96" ht="15.75">
      <c r="B96" s="26"/>
    </row>
    <row r="97" ht="15.75">
      <c r="B97" s="26"/>
    </row>
    <row r="98" ht="15.75">
      <c r="B98" s="26"/>
    </row>
    <row r="99" ht="15.75">
      <c r="B99" s="26"/>
    </row>
    <row r="100" ht="15.75">
      <c r="B100" s="26"/>
    </row>
    <row r="101" ht="15.75">
      <c r="B101" s="26"/>
    </row>
    <row r="102" ht="15.75">
      <c r="B102" s="26"/>
    </row>
    <row r="103" ht="15.75">
      <c r="B103" s="26"/>
    </row>
    <row r="104" ht="15.75">
      <c r="B104" s="26"/>
    </row>
    <row r="105" ht="15.75">
      <c r="B105" s="26"/>
    </row>
    <row r="106" ht="15.75">
      <c r="B106" s="26"/>
    </row>
    <row r="107" ht="15.75">
      <c r="B107" s="26"/>
    </row>
    <row r="108" ht="15.75">
      <c r="B108" s="26"/>
    </row>
    <row r="109" ht="15.75">
      <c r="B109" s="26"/>
    </row>
    <row r="110" ht="15.75">
      <c r="B110" s="26"/>
    </row>
    <row r="111" ht="15.75">
      <c r="B111" s="26"/>
    </row>
    <row r="112" ht="15.75">
      <c r="B112" s="26"/>
    </row>
    <row r="113" ht="15.75">
      <c r="B113" s="26"/>
    </row>
    <row r="114" ht="15.75">
      <c r="B114" s="26"/>
    </row>
    <row r="115" ht="15.75">
      <c r="B115" s="26"/>
    </row>
    <row r="116" ht="15.75">
      <c r="B116" s="26"/>
    </row>
    <row r="117" ht="15.75">
      <c r="B117" s="26"/>
    </row>
    <row r="118" ht="15.75">
      <c r="B118" s="26"/>
    </row>
    <row r="119" ht="15.75">
      <c r="B119" s="26"/>
    </row>
    <row r="120" ht="15.75">
      <c r="B120" s="26"/>
    </row>
    <row r="121" ht="15.75">
      <c r="B121" s="26"/>
    </row>
    <row r="122" ht="15.75">
      <c r="B122" s="26"/>
    </row>
    <row r="123" ht="15.75">
      <c r="B123" s="26"/>
    </row>
    <row r="124" ht="15.75">
      <c r="B124" s="26"/>
    </row>
    <row r="125" ht="15.75">
      <c r="B125" s="26"/>
    </row>
    <row r="126" ht="15.75">
      <c r="B126" s="26"/>
    </row>
    <row r="127" ht="15.75">
      <c r="B127" s="26"/>
    </row>
    <row r="128" ht="15.75">
      <c r="B128" s="26"/>
    </row>
    <row r="129" ht="15.75">
      <c r="B129" s="26"/>
    </row>
    <row r="130" ht="15.75">
      <c r="B130" s="26"/>
    </row>
    <row r="131" ht="15.75">
      <c r="B131" s="26"/>
    </row>
    <row r="132" ht="15.75">
      <c r="B132" s="26"/>
    </row>
    <row r="133" ht="15.75">
      <c r="B133" s="26"/>
    </row>
    <row r="134" ht="15.75">
      <c r="B134" s="26"/>
    </row>
    <row r="135" ht="15.75">
      <c r="B135" s="26"/>
    </row>
    <row r="136" ht="15.75">
      <c r="B136" s="26"/>
    </row>
    <row r="137" ht="15.75">
      <c r="B137" s="26"/>
    </row>
    <row r="138" ht="15.75">
      <c r="B138" s="26"/>
    </row>
    <row r="139" ht="15.75">
      <c r="B139" s="26"/>
    </row>
    <row r="140" ht="15.75">
      <c r="B140" s="26"/>
    </row>
    <row r="141" ht="15.75">
      <c r="B141" s="26"/>
    </row>
    <row r="142" ht="15.75">
      <c r="B142" s="26"/>
    </row>
    <row r="143" ht="15.75">
      <c r="B143" s="26"/>
    </row>
    <row r="144" ht="15.75">
      <c r="B144" s="26"/>
    </row>
    <row r="145" ht="15.75">
      <c r="B145" s="26"/>
    </row>
    <row r="146" ht="15.75">
      <c r="B146" s="26"/>
    </row>
    <row r="147" ht="15.75">
      <c r="B147" s="26"/>
    </row>
    <row r="148" ht="15.75">
      <c r="B148" s="26"/>
    </row>
    <row r="149" ht="15.75">
      <c r="B149" s="26"/>
    </row>
    <row r="150" ht="15.75">
      <c r="B150" s="26"/>
    </row>
    <row r="151" ht="15.75">
      <c r="B151" s="26"/>
    </row>
    <row r="152" ht="15.75">
      <c r="B152" s="26"/>
    </row>
    <row r="153" ht="15.75">
      <c r="B153" s="26"/>
    </row>
    <row r="154" ht="15.75">
      <c r="B154" s="26"/>
    </row>
    <row r="155" ht="15.75">
      <c r="B155" s="26"/>
    </row>
    <row r="156" ht="15.75">
      <c r="B156" s="26"/>
    </row>
    <row r="157" ht="15.75">
      <c r="B157" s="26"/>
    </row>
    <row r="158" ht="15.75">
      <c r="B158" s="26"/>
    </row>
    <row r="159" ht="15.75">
      <c r="B159" s="26"/>
    </row>
    <row r="160" ht="15.75">
      <c r="B160" s="26"/>
    </row>
    <row r="161" ht="15.75">
      <c r="B161" s="26"/>
    </row>
    <row r="162" ht="15.75">
      <c r="B162" s="26"/>
    </row>
    <row r="163" ht="15.75">
      <c r="B163" s="26"/>
    </row>
    <row r="164" ht="15.75">
      <c r="B164" s="26"/>
    </row>
    <row r="165" ht="15.75">
      <c r="B165" s="26"/>
    </row>
    <row r="166" ht="15.75">
      <c r="B166" s="26"/>
    </row>
    <row r="167" ht="15.75">
      <c r="B167" s="26"/>
    </row>
    <row r="168" ht="15.75">
      <c r="B168" s="26"/>
    </row>
    <row r="169" ht="15.75">
      <c r="B169" s="26"/>
    </row>
    <row r="170" ht="15.75">
      <c r="B170" s="26"/>
    </row>
    <row r="171" ht="15.75">
      <c r="B171" s="26"/>
    </row>
    <row r="172" ht="15.75">
      <c r="B172" s="26"/>
    </row>
    <row r="173" ht="15.75">
      <c r="B173" s="26"/>
    </row>
    <row r="174" ht="15.75">
      <c r="B174" s="26"/>
    </row>
    <row r="175" ht="15.75">
      <c r="B175" s="26"/>
    </row>
    <row r="176" ht="15.75">
      <c r="B176" s="26"/>
    </row>
    <row r="177" ht="15.75">
      <c r="B177" s="26"/>
    </row>
    <row r="178" ht="15.75">
      <c r="B178" s="26"/>
    </row>
    <row r="179" ht="15.75">
      <c r="B179" s="26"/>
    </row>
    <row r="180" ht="15.75">
      <c r="B180" s="26"/>
    </row>
    <row r="181" ht="15.75">
      <c r="B181" s="26"/>
    </row>
    <row r="182" ht="15.75">
      <c r="B182" s="26"/>
    </row>
    <row r="183" ht="15.75">
      <c r="B183" s="26"/>
    </row>
    <row r="184" ht="15.75">
      <c r="B184" s="26"/>
    </row>
    <row r="185" ht="15.75">
      <c r="B185" s="26"/>
    </row>
    <row r="186" ht="15.75">
      <c r="B186" s="26"/>
    </row>
    <row r="187" ht="15.75">
      <c r="B187" s="26"/>
    </row>
    <row r="188" ht="15.75">
      <c r="B188" s="26"/>
    </row>
    <row r="189" ht="15.75">
      <c r="B189" s="26"/>
    </row>
    <row r="190" ht="15.75">
      <c r="B190" s="26"/>
    </row>
    <row r="191" ht="15.75">
      <c r="B191" s="26"/>
    </row>
    <row r="192" ht="15.75">
      <c r="B192" s="26"/>
    </row>
    <row r="193" ht="15.75">
      <c r="B193" s="26"/>
    </row>
    <row r="194" ht="15.75">
      <c r="B194" s="26"/>
    </row>
    <row r="195" ht="15.75">
      <c r="B195" s="26"/>
    </row>
    <row r="196" ht="15.75">
      <c r="B196" s="26"/>
    </row>
    <row r="197" ht="15.75">
      <c r="B197" s="26"/>
    </row>
    <row r="198" ht="15.75">
      <c r="B198" s="26"/>
    </row>
    <row r="199" ht="15.75">
      <c r="B199" s="26"/>
    </row>
    <row r="200" ht="15.75">
      <c r="B200" s="26"/>
    </row>
    <row r="201" ht="15.75">
      <c r="B201" s="26"/>
    </row>
    <row r="202" ht="15.75">
      <c r="B202" s="26"/>
    </row>
    <row r="203" ht="15.75">
      <c r="B203" s="26"/>
    </row>
    <row r="204" ht="15.75">
      <c r="B204" s="26"/>
    </row>
    <row r="205" ht="15.75">
      <c r="B205" s="26"/>
    </row>
    <row r="206" ht="15.75">
      <c r="B206" s="26"/>
    </row>
    <row r="207" ht="15.75">
      <c r="B207" s="26"/>
    </row>
    <row r="208" ht="15.75">
      <c r="B208" s="26"/>
    </row>
    <row r="209" ht="15.75">
      <c r="B209" s="26"/>
    </row>
    <row r="210" ht="15.75">
      <c r="B210" s="26"/>
    </row>
    <row r="211" ht="15.75">
      <c r="B211" s="26"/>
    </row>
    <row r="212" ht="15.75">
      <c r="B212" s="26"/>
    </row>
    <row r="213" ht="15.75">
      <c r="B213" s="26"/>
    </row>
    <row r="214" ht="15.75">
      <c r="B214" s="26"/>
    </row>
    <row r="215" ht="15.75">
      <c r="B215" s="26"/>
    </row>
    <row r="216" ht="15.75">
      <c r="B216" s="26"/>
    </row>
    <row r="217" ht="15.75">
      <c r="B217" s="26"/>
    </row>
    <row r="218" ht="15.75">
      <c r="B218" s="26"/>
    </row>
    <row r="219" ht="15.75">
      <c r="B219" s="26"/>
    </row>
    <row r="220" ht="15.75">
      <c r="B220" s="26"/>
    </row>
    <row r="221" ht="15.75">
      <c r="B221" s="26"/>
    </row>
    <row r="222" ht="15.75">
      <c r="B222" s="26"/>
    </row>
    <row r="223" ht="15.75">
      <c r="B223" s="26"/>
    </row>
    <row r="224" ht="15.75">
      <c r="B224" s="26"/>
    </row>
    <row r="225" ht="15.75">
      <c r="B225" s="26"/>
    </row>
    <row r="226" ht="15.75">
      <c r="B226" s="26"/>
    </row>
    <row r="227" ht="15.75">
      <c r="B227" s="26"/>
    </row>
    <row r="228" ht="15.75">
      <c r="B228" s="26"/>
    </row>
    <row r="229" ht="15.75">
      <c r="B229" s="26"/>
    </row>
    <row r="230" ht="15.75">
      <c r="B230" s="26"/>
    </row>
    <row r="231" ht="15.75">
      <c r="B231" s="26"/>
    </row>
    <row r="232" ht="15.75">
      <c r="B232" s="26"/>
    </row>
    <row r="233" ht="15.75">
      <c r="B233" s="26"/>
    </row>
    <row r="234" ht="15.75">
      <c r="B234" s="26"/>
    </row>
    <row r="235" ht="15.75">
      <c r="B235" s="26"/>
    </row>
    <row r="236" ht="15.75">
      <c r="B236" s="26"/>
    </row>
    <row r="237" ht="15.75">
      <c r="B237" s="26"/>
    </row>
    <row r="238" ht="15.75">
      <c r="B238" s="26"/>
    </row>
    <row r="239" ht="15.75">
      <c r="B239" s="26"/>
    </row>
    <row r="240" ht="15.75">
      <c r="B240" s="26"/>
    </row>
    <row r="241" ht="15.75">
      <c r="B241" s="26"/>
    </row>
    <row r="242" ht="15.75">
      <c r="B242" s="26"/>
    </row>
    <row r="243" ht="15.75">
      <c r="B243" s="26"/>
    </row>
    <row r="244" ht="15.75">
      <c r="B244" s="26"/>
    </row>
    <row r="245" ht="15.75">
      <c r="B245" s="26"/>
    </row>
    <row r="246" ht="15.75">
      <c r="B246" s="26"/>
    </row>
    <row r="247" ht="15.75">
      <c r="B247" s="26"/>
    </row>
    <row r="248" ht="15.75">
      <c r="B248" s="26"/>
    </row>
    <row r="249" ht="15.75">
      <c r="B249" s="26"/>
    </row>
    <row r="250" ht="15.75">
      <c r="B250" s="26"/>
    </row>
    <row r="251" ht="15.75">
      <c r="B251" s="26"/>
    </row>
    <row r="252" ht="15.75">
      <c r="B252" s="26"/>
    </row>
    <row r="253" ht="15.75">
      <c r="B253" s="26"/>
    </row>
    <row r="254" ht="15.75">
      <c r="B254" s="26"/>
    </row>
    <row r="255" ht="15.75">
      <c r="B255" s="26"/>
    </row>
    <row r="256" ht="15.75">
      <c r="B256" s="26"/>
    </row>
    <row r="257" ht="15.75">
      <c r="B257" s="26"/>
    </row>
    <row r="258" ht="15.75">
      <c r="B258" s="26"/>
    </row>
    <row r="259" ht="15.75">
      <c r="B259" s="26"/>
    </row>
    <row r="260" ht="15.75">
      <c r="B260" s="26"/>
    </row>
    <row r="261" ht="15.75">
      <c r="B261" s="26"/>
    </row>
    <row r="262" ht="15.75">
      <c r="B262" s="26"/>
    </row>
    <row r="263" ht="15.75">
      <c r="B263" s="26"/>
    </row>
    <row r="264" ht="15.75">
      <c r="B264" s="26"/>
    </row>
    <row r="265" ht="15.75">
      <c r="B265" s="26"/>
    </row>
    <row r="266" ht="15.75">
      <c r="B266" s="26"/>
    </row>
    <row r="267" ht="15.75">
      <c r="B267" s="26"/>
    </row>
    <row r="268" ht="15.75">
      <c r="B268" s="26"/>
    </row>
    <row r="269" ht="15.75">
      <c r="B269" s="26"/>
    </row>
    <row r="270" ht="15.75">
      <c r="B270" s="26"/>
    </row>
    <row r="271" ht="15.75">
      <c r="B271" s="26"/>
    </row>
    <row r="272" ht="15.75">
      <c r="B272" s="26"/>
    </row>
    <row r="273" ht="15.75">
      <c r="B273" s="26"/>
    </row>
    <row r="274" ht="15.75">
      <c r="B274" s="26"/>
    </row>
    <row r="275" ht="15.75">
      <c r="B275" s="26"/>
    </row>
    <row r="276" ht="15.75">
      <c r="B276" s="26"/>
    </row>
    <row r="277" ht="15.75">
      <c r="B277" s="26"/>
    </row>
    <row r="278" ht="15.75">
      <c r="B278" s="26"/>
    </row>
    <row r="279" ht="15.75">
      <c r="B279" s="26"/>
    </row>
    <row r="280" ht="15.75">
      <c r="B280" s="26"/>
    </row>
    <row r="281" ht="15.75">
      <c r="B281" s="26"/>
    </row>
    <row r="282" ht="15.75">
      <c r="B282" s="26"/>
    </row>
    <row r="283" ht="15.75">
      <c r="B283" s="26"/>
    </row>
    <row r="284" ht="15.75">
      <c r="B284" s="26"/>
    </row>
    <row r="285" ht="15.75">
      <c r="B285" s="26"/>
    </row>
    <row r="286" ht="15.75">
      <c r="B286" s="26"/>
    </row>
    <row r="287" ht="15.75">
      <c r="B287" s="26"/>
    </row>
    <row r="288" ht="15.75">
      <c r="B288" s="26"/>
    </row>
    <row r="289" ht="15.75">
      <c r="B289" s="26"/>
    </row>
    <row r="290" ht="15.75">
      <c r="B290" s="26"/>
    </row>
    <row r="291" ht="15.75">
      <c r="B291" s="26"/>
    </row>
    <row r="292" ht="15.75">
      <c r="B292" s="26"/>
    </row>
    <row r="293" ht="15.75">
      <c r="B293" s="26"/>
    </row>
    <row r="294" ht="15.75">
      <c r="B294" s="26"/>
    </row>
    <row r="295" ht="15.75">
      <c r="B295" s="26"/>
    </row>
    <row r="296" ht="15.75">
      <c r="B296" s="26"/>
    </row>
    <row r="297" ht="15.75">
      <c r="B297" s="26"/>
    </row>
    <row r="298" ht="15.75">
      <c r="B298" s="26"/>
    </row>
    <row r="299" ht="15.75">
      <c r="B299" s="26"/>
    </row>
    <row r="300" ht="15.75">
      <c r="B300" s="26"/>
    </row>
    <row r="301" ht="15.75">
      <c r="B301" s="26"/>
    </row>
    <row r="302" ht="15.75">
      <c r="B302" s="26"/>
    </row>
    <row r="303" ht="15.75">
      <c r="B303" s="26"/>
    </row>
    <row r="304" ht="15.75">
      <c r="B304" s="26"/>
    </row>
    <row r="305" ht="15.75">
      <c r="B305" s="26"/>
    </row>
    <row r="306" ht="15.75">
      <c r="B306" s="26"/>
    </row>
    <row r="307" ht="15.75">
      <c r="B307" s="26"/>
    </row>
    <row r="308" ht="15.75">
      <c r="B308" s="26"/>
    </row>
    <row r="309" ht="15.75">
      <c r="B309" s="26"/>
    </row>
    <row r="310" ht="15.75">
      <c r="B310" s="26"/>
    </row>
    <row r="311" ht="15.75">
      <c r="B311" s="26"/>
    </row>
    <row r="312" ht="15.75">
      <c r="B312" s="26"/>
    </row>
    <row r="313" ht="15.75">
      <c r="B313" s="26"/>
    </row>
    <row r="314" ht="15.75">
      <c r="B314" s="26"/>
    </row>
    <row r="315" ht="15.75">
      <c r="B315" s="26"/>
    </row>
    <row r="316" ht="15.75">
      <c r="B316" s="26"/>
    </row>
    <row r="317" ht="15.75">
      <c r="B317" s="26"/>
    </row>
    <row r="318" ht="15.75">
      <c r="B318" s="26"/>
    </row>
    <row r="319" ht="15.75">
      <c r="B319" s="26"/>
    </row>
    <row r="320" ht="15.75">
      <c r="B320" s="26"/>
    </row>
    <row r="321" ht="15.75">
      <c r="B321" s="26"/>
    </row>
    <row r="322" ht="15.75">
      <c r="B322" s="26"/>
    </row>
    <row r="323" ht="15.75">
      <c r="B323" s="26"/>
    </row>
    <row r="324" ht="15.75">
      <c r="B324" s="26"/>
    </row>
    <row r="325" ht="15.75">
      <c r="B325" s="26"/>
    </row>
    <row r="326" ht="15.75">
      <c r="B326" s="26"/>
    </row>
    <row r="327" ht="15.75">
      <c r="B327" s="26"/>
    </row>
    <row r="328" ht="15.75">
      <c r="B328" s="26"/>
    </row>
    <row r="329" ht="15.75">
      <c r="B329" s="26"/>
    </row>
    <row r="330" ht="15.75">
      <c r="B330" s="26"/>
    </row>
    <row r="331" ht="15.75">
      <c r="B331" s="26"/>
    </row>
    <row r="332" ht="15.75">
      <c r="B332" s="26"/>
    </row>
    <row r="333" ht="15.75">
      <c r="B333" s="26"/>
    </row>
    <row r="334" ht="15.75">
      <c r="B334" s="26"/>
    </row>
    <row r="335" ht="15.75">
      <c r="B335" s="26"/>
    </row>
    <row r="336" ht="15.75">
      <c r="B336" s="26"/>
    </row>
    <row r="337" ht="15.75">
      <c r="B337" s="26"/>
    </row>
    <row r="338" ht="15.75">
      <c r="B338" s="26"/>
    </row>
    <row r="339" ht="15.75">
      <c r="B339" s="26"/>
    </row>
    <row r="340" ht="15.75">
      <c r="B340" s="26"/>
    </row>
    <row r="341" ht="15.75">
      <c r="B341" s="26"/>
    </row>
    <row r="342" ht="15.75">
      <c r="B342" s="26"/>
    </row>
    <row r="343" ht="15.75">
      <c r="B343" s="26"/>
    </row>
    <row r="344" ht="15.75">
      <c r="B344" s="26"/>
    </row>
    <row r="345" ht="15.75">
      <c r="B345" s="26"/>
    </row>
    <row r="346" ht="15.75">
      <c r="B346" s="26"/>
    </row>
    <row r="347" ht="15.75">
      <c r="B347" s="26"/>
    </row>
    <row r="348" ht="15.75">
      <c r="B348" s="26"/>
    </row>
    <row r="349" ht="15.75">
      <c r="B349" s="26"/>
    </row>
    <row r="350" ht="15.75">
      <c r="B350" s="26"/>
    </row>
    <row r="351" ht="15.75">
      <c r="B351" s="26"/>
    </row>
    <row r="352" ht="15.75">
      <c r="B352" s="26"/>
    </row>
    <row r="353" ht="15.75">
      <c r="B353" s="26"/>
    </row>
    <row r="354" ht="15.75">
      <c r="B354" s="26"/>
    </row>
    <row r="355" ht="15.75">
      <c r="B355" s="26"/>
    </row>
    <row r="356" ht="15.75">
      <c r="B356" s="26"/>
    </row>
    <row r="357" ht="15.75">
      <c r="B357" s="26"/>
    </row>
    <row r="358" ht="15.75">
      <c r="B358" s="26"/>
    </row>
    <row r="359" ht="15.75">
      <c r="B359" s="26"/>
    </row>
    <row r="360" ht="15.75">
      <c r="B360" s="26"/>
    </row>
    <row r="361" ht="15.75">
      <c r="B361" s="26"/>
    </row>
    <row r="362" ht="15.75">
      <c r="B362" s="26"/>
    </row>
    <row r="363" ht="15.75">
      <c r="B363" s="26"/>
    </row>
    <row r="364" ht="15.75">
      <c r="B364" s="26"/>
    </row>
    <row r="365" ht="15.75">
      <c r="B365" s="26"/>
    </row>
    <row r="366" ht="15.75">
      <c r="B366" s="26"/>
    </row>
    <row r="367" ht="15.75">
      <c r="B367" s="26"/>
    </row>
    <row r="368" ht="15.75">
      <c r="B368" s="26"/>
    </row>
    <row r="369" ht="15.75">
      <c r="B369" s="26"/>
    </row>
    <row r="370" ht="15.75">
      <c r="B370" s="26"/>
    </row>
    <row r="371" ht="15.75">
      <c r="B371" s="26"/>
    </row>
    <row r="372" ht="15.75">
      <c r="B372" s="26"/>
    </row>
    <row r="373" ht="15.75">
      <c r="B373" s="26"/>
    </row>
    <row r="374" ht="15.75">
      <c r="B374" s="26"/>
    </row>
    <row r="375" ht="15.75">
      <c r="B375" s="26"/>
    </row>
    <row r="376" ht="15.75">
      <c r="B376" s="26"/>
    </row>
    <row r="377" ht="15.75">
      <c r="B377" s="26"/>
    </row>
    <row r="378" ht="15.75">
      <c r="B378" s="26"/>
    </row>
    <row r="379" ht="15.75">
      <c r="B379" s="26"/>
    </row>
    <row r="380" ht="15.75">
      <c r="B380" s="26"/>
    </row>
    <row r="381" ht="15.75">
      <c r="B381" s="26"/>
    </row>
    <row r="382" ht="15.75">
      <c r="B382" s="26"/>
    </row>
    <row r="383" ht="15.75">
      <c r="B383" s="26"/>
    </row>
    <row r="384" ht="15.75">
      <c r="B384" s="26"/>
    </row>
    <row r="385" ht="15.75">
      <c r="B385" s="26"/>
    </row>
    <row r="386" ht="15.75">
      <c r="B386" s="26"/>
    </row>
    <row r="387" ht="15.75">
      <c r="B387" s="26"/>
    </row>
    <row r="388" ht="15.75">
      <c r="B388" s="26"/>
    </row>
    <row r="389" ht="15.75">
      <c r="B389" s="26"/>
    </row>
    <row r="390" ht="15.75">
      <c r="B390" s="26"/>
    </row>
    <row r="391" ht="15.75">
      <c r="B391" s="26"/>
    </row>
    <row r="392" ht="15.75">
      <c r="B392" s="26"/>
    </row>
    <row r="393" ht="15.75">
      <c r="B393" s="26"/>
    </row>
    <row r="394" ht="15.75">
      <c r="B394" s="26"/>
    </row>
    <row r="395" ht="15.75">
      <c r="B395" s="26"/>
    </row>
    <row r="396" ht="15.75">
      <c r="B396" s="26"/>
    </row>
    <row r="397" ht="15.75">
      <c r="B397" s="26"/>
    </row>
    <row r="398" ht="15.75">
      <c r="B398" s="26"/>
    </row>
    <row r="399" ht="15.75">
      <c r="B399" s="26"/>
    </row>
    <row r="400" ht="15.75">
      <c r="B400" s="26"/>
    </row>
    <row r="401" ht="15.75">
      <c r="B401" s="26"/>
    </row>
    <row r="402" ht="15.75">
      <c r="B402" s="26"/>
    </row>
    <row r="403" ht="15.75">
      <c r="B403" s="26"/>
    </row>
    <row r="404" ht="15.75">
      <c r="B404" s="26"/>
    </row>
    <row r="405" ht="15.75">
      <c r="B405" s="26"/>
    </row>
    <row r="406" ht="15.75">
      <c r="B406" s="26"/>
    </row>
    <row r="407" ht="15.75">
      <c r="B407" s="26"/>
    </row>
    <row r="408" ht="15.75">
      <c r="B408" s="26"/>
    </row>
    <row r="409" ht="15.75">
      <c r="B409" s="26"/>
    </row>
    <row r="410" ht="15.75">
      <c r="B410" s="26"/>
    </row>
    <row r="411" ht="15.75">
      <c r="B411" s="26"/>
    </row>
    <row r="412" ht="15.75">
      <c r="B412" s="26"/>
    </row>
    <row r="413" ht="15.75">
      <c r="B413" s="26"/>
    </row>
    <row r="414" ht="15.75">
      <c r="B414" s="26"/>
    </row>
    <row r="415" ht="15.75">
      <c r="B415" s="26"/>
    </row>
    <row r="416" ht="15.75">
      <c r="B416" s="26"/>
    </row>
    <row r="417" ht="15.75">
      <c r="B417" s="26"/>
    </row>
    <row r="418" ht="15.75">
      <c r="B418" s="26"/>
    </row>
    <row r="419" ht="15.75">
      <c r="B419" s="26"/>
    </row>
    <row r="420" ht="15.75">
      <c r="B420" s="26"/>
    </row>
    <row r="421" ht="15.75">
      <c r="B421" s="26"/>
    </row>
    <row r="422" ht="15.75">
      <c r="B422" s="26"/>
    </row>
    <row r="423" ht="15.75">
      <c r="B423" s="26"/>
    </row>
    <row r="424" ht="15.75">
      <c r="B424" s="26"/>
    </row>
    <row r="425" ht="15.75">
      <c r="B425" s="26"/>
    </row>
    <row r="426" ht="15.75">
      <c r="B426" s="26"/>
    </row>
    <row r="427" ht="15.75">
      <c r="B427" s="26"/>
    </row>
    <row r="428" ht="15.75">
      <c r="B428" s="26"/>
    </row>
    <row r="429" ht="15.75">
      <c r="B429" s="26"/>
    </row>
    <row r="430" ht="15.75">
      <c r="B430" s="26"/>
    </row>
    <row r="431" ht="15.75">
      <c r="B431" s="26"/>
    </row>
    <row r="432" ht="15.75">
      <c r="B432" s="26"/>
    </row>
    <row r="433" ht="15.75">
      <c r="B433" s="26"/>
    </row>
    <row r="434" ht="15.75">
      <c r="B434" s="26"/>
    </row>
    <row r="435" ht="15.75">
      <c r="B435" s="26"/>
    </row>
    <row r="436" ht="15.75">
      <c r="B436" s="26"/>
    </row>
    <row r="437" ht="15.75">
      <c r="B437" s="26"/>
    </row>
    <row r="438" ht="15.75">
      <c r="B438" s="26"/>
    </row>
    <row r="439" ht="15.75">
      <c r="B439" s="26"/>
    </row>
    <row r="440" ht="15.75">
      <c r="B440" s="26"/>
    </row>
    <row r="441" ht="15.75">
      <c r="B441" s="26"/>
    </row>
    <row r="442" ht="15.75">
      <c r="B442" s="26"/>
    </row>
    <row r="443" ht="15.75">
      <c r="B443" s="26"/>
    </row>
    <row r="444" ht="15.75">
      <c r="B444" s="26"/>
    </row>
    <row r="445" ht="15.75">
      <c r="B445" s="26"/>
    </row>
    <row r="446" ht="15.75">
      <c r="B446" s="26"/>
    </row>
    <row r="447" ht="15.75">
      <c r="B447" s="26"/>
    </row>
    <row r="448" ht="15.75">
      <c r="B448" s="26"/>
    </row>
    <row r="449" ht="15.75">
      <c r="B449" s="26"/>
    </row>
    <row r="450" ht="15.75">
      <c r="B450" s="26"/>
    </row>
    <row r="451" ht="15.75">
      <c r="B451" s="26"/>
    </row>
    <row r="452" ht="15.75">
      <c r="B452" s="26"/>
    </row>
    <row r="453" ht="15.75">
      <c r="B453" s="26"/>
    </row>
    <row r="454" ht="15.75">
      <c r="B454" s="26"/>
    </row>
    <row r="455" ht="15.75">
      <c r="B455" s="26"/>
    </row>
    <row r="456" ht="15.75">
      <c r="B456" s="26"/>
    </row>
    <row r="457" ht="15.75">
      <c r="B457" s="26"/>
    </row>
    <row r="458" ht="15.75">
      <c r="B458" s="26"/>
    </row>
    <row r="459" ht="15.75">
      <c r="B459" s="26"/>
    </row>
    <row r="460" ht="15.75">
      <c r="B460" s="26"/>
    </row>
    <row r="461" ht="15.75">
      <c r="B461" s="26"/>
    </row>
    <row r="462" ht="15.75">
      <c r="B462" s="26"/>
    </row>
    <row r="463" ht="15.75">
      <c r="B463" s="26"/>
    </row>
    <row r="464" ht="15.75">
      <c r="B464" s="26"/>
    </row>
    <row r="465" ht="15.75">
      <c r="B465" s="26"/>
    </row>
    <row r="466" ht="15.75">
      <c r="B466" s="26"/>
    </row>
    <row r="467" ht="15.75">
      <c r="B467" s="26"/>
    </row>
    <row r="468" ht="15.75">
      <c r="B468" s="26"/>
    </row>
    <row r="469" ht="15.75">
      <c r="B469" s="26"/>
    </row>
    <row r="470" ht="15.75">
      <c r="B470" s="26"/>
    </row>
    <row r="471" ht="15.75">
      <c r="B471" s="26"/>
    </row>
    <row r="472" ht="15.75">
      <c r="B472" s="26"/>
    </row>
    <row r="473" ht="15.75">
      <c r="B473" s="26"/>
    </row>
    <row r="474" ht="15.75">
      <c r="B474" s="26"/>
    </row>
    <row r="475" ht="15.75">
      <c r="B475" s="26"/>
    </row>
    <row r="476" ht="15.75">
      <c r="B476" s="26"/>
    </row>
    <row r="477" ht="15.75">
      <c r="B477" s="26"/>
    </row>
    <row r="478" ht="15.75">
      <c r="B478" s="26"/>
    </row>
    <row r="479" ht="15.75">
      <c r="B479" s="26"/>
    </row>
    <row r="480" ht="15.75">
      <c r="B480" s="26"/>
    </row>
    <row r="481" ht="15.75">
      <c r="B481" s="26"/>
    </row>
    <row r="482" ht="15.75">
      <c r="B482" s="26"/>
    </row>
    <row r="483" ht="15.75">
      <c r="B483" s="26"/>
    </row>
    <row r="484" ht="15.75">
      <c r="B484" s="26"/>
    </row>
    <row r="485" ht="15.75">
      <c r="B485" s="26"/>
    </row>
    <row r="486" ht="15.75">
      <c r="B486" s="26"/>
    </row>
    <row r="487" ht="15.75">
      <c r="B487" s="26"/>
    </row>
    <row r="488" ht="15.75">
      <c r="B488" s="26"/>
    </row>
    <row r="489" ht="15.75">
      <c r="B489" s="26"/>
    </row>
    <row r="490" ht="15.75">
      <c r="B490" s="26"/>
    </row>
    <row r="491" ht="15.75">
      <c r="B491" s="26"/>
    </row>
    <row r="492" ht="15.75">
      <c r="B492" s="26"/>
    </row>
    <row r="493" ht="15.75">
      <c r="B493" s="26"/>
    </row>
    <row r="494" ht="15.75">
      <c r="B494" s="26"/>
    </row>
    <row r="495" ht="15.75">
      <c r="B495" s="26"/>
    </row>
    <row r="496" ht="15.75">
      <c r="B496" s="26"/>
    </row>
    <row r="497" ht="15.75">
      <c r="B497" s="26"/>
    </row>
    <row r="498" ht="15.75">
      <c r="B498" s="26"/>
    </row>
    <row r="499" ht="15.75">
      <c r="B499" s="26"/>
    </row>
    <row r="500" ht="15.75">
      <c r="B500" s="26"/>
    </row>
    <row r="501" ht="15.75">
      <c r="B501" s="26"/>
    </row>
    <row r="502" ht="15.75">
      <c r="B502" s="26"/>
    </row>
    <row r="503" ht="15.75">
      <c r="B503" s="26"/>
    </row>
    <row r="504" ht="15.75">
      <c r="B504" s="26"/>
    </row>
    <row r="505" ht="15.75">
      <c r="B505" s="26"/>
    </row>
    <row r="506" ht="15.75">
      <c r="B506" s="26"/>
    </row>
    <row r="507" ht="15.75">
      <c r="B507" s="26"/>
    </row>
    <row r="508" ht="15.75">
      <c r="B508" s="26"/>
    </row>
    <row r="509" ht="15.75">
      <c r="B509" s="26"/>
    </row>
    <row r="510" ht="15.75">
      <c r="B510" s="26"/>
    </row>
    <row r="511" ht="15.75">
      <c r="B511" s="26"/>
    </row>
    <row r="512" ht="15.75">
      <c r="B512" s="26"/>
    </row>
    <row r="513" ht="15.75">
      <c r="B513" s="26"/>
    </row>
    <row r="514" ht="15.75">
      <c r="B514" s="26"/>
    </row>
    <row r="515" ht="15.75">
      <c r="B515" s="26"/>
    </row>
    <row r="516" ht="15.75">
      <c r="B516" s="26"/>
    </row>
    <row r="517" ht="15.75">
      <c r="B517" s="26"/>
    </row>
    <row r="518" ht="15.75">
      <c r="B518" s="26"/>
    </row>
    <row r="519" ht="15.75">
      <c r="B519" s="26"/>
    </row>
    <row r="520" ht="15.75">
      <c r="B520" s="26"/>
    </row>
    <row r="521" ht="15.75">
      <c r="B521" s="26"/>
    </row>
    <row r="522" ht="15.75">
      <c r="B522" s="26"/>
    </row>
    <row r="523" ht="15.75">
      <c r="B523" s="26"/>
    </row>
    <row r="524" ht="15.75">
      <c r="B524" s="26"/>
    </row>
    <row r="525" ht="15.75">
      <c r="B525" s="26"/>
    </row>
    <row r="526" ht="15.75">
      <c r="B526" s="26"/>
    </row>
    <row r="527" ht="15.75">
      <c r="B527" s="26"/>
    </row>
    <row r="528" ht="15.75">
      <c r="B528" s="26"/>
    </row>
    <row r="529" ht="15.75">
      <c r="B529" s="26"/>
    </row>
    <row r="530" ht="15.75">
      <c r="B530" s="26"/>
    </row>
    <row r="531" ht="15.75">
      <c r="B531" s="26"/>
    </row>
    <row r="532" ht="15.75">
      <c r="B532" s="26"/>
    </row>
    <row r="533" ht="15.75">
      <c r="B533" s="26"/>
    </row>
    <row r="534" ht="15.75">
      <c r="B534" s="26"/>
    </row>
    <row r="535" ht="15.75">
      <c r="B535" s="26"/>
    </row>
    <row r="536" ht="15.75">
      <c r="B536" s="26"/>
    </row>
    <row r="537" ht="15.75">
      <c r="B537" s="26"/>
    </row>
    <row r="538" ht="15.75">
      <c r="B538" s="26"/>
    </row>
    <row r="539" ht="15.75">
      <c r="B539" s="26"/>
    </row>
    <row r="540" ht="15.75">
      <c r="B540" s="26"/>
    </row>
    <row r="541" ht="15.75">
      <c r="B541" s="26"/>
    </row>
    <row r="542" ht="15.75">
      <c r="B542" s="26"/>
    </row>
    <row r="543" ht="15.75">
      <c r="B543" s="26"/>
    </row>
    <row r="544" ht="15.75">
      <c r="B544" s="26"/>
    </row>
    <row r="545" ht="15.75">
      <c r="B545" s="26"/>
    </row>
    <row r="546" ht="15.75">
      <c r="B546" s="26"/>
    </row>
    <row r="547" ht="15.75">
      <c r="B547" s="26"/>
    </row>
    <row r="548" ht="15.75">
      <c r="B548" s="26"/>
    </row>
    <row r="549" ht="15.75">
      <c r="B549" s="26"/>
    </row>
    <row r="550" ht="15.75">
      <c r="B550" s="26"/>
    </row>
    <row r="551" ht="15.75">
      <c r="B551" s="26"/>
    </row>
    <row r="552" ht="15.75">
      <c r="B552" s="26"/>
    </row>
    <row r="553" ht="15.75">
      <c r="B553" s="26"/>
    </row>
    <row r="554" ht="15.75">
      <c r="B554" s="26"/>
    </row>
    <row r="555" ht="15.75">
      <c r="B555" s="26"/>
    </row>
    <row r="556" ht="15.75">
      <c r="B556" s="26"/>
    </row>
    <row r="557" ht="15.75">
      <c r="B557" s="26"/>
    </row>
    <row r="558" ht="15.75">
      <c r="B558" s="26"/>
    </row>
    <row r="559" ht="15.75">
      <c r="B559" s="26"/>
    </row>
    <row r="560" ht="15.75">
      <c r="B560" s="26"/>
    </row>
    <row r="561" ht="15.75">
      <c r="B561" s="26"/>
    </row>
    <row r="562" ht="15.75">
      <c r="B562" s="26"/>
    </row>
    <row r="563" ht="15.75">
      <c r="B563" s="26"/>
    </row>
    <row r="564" ht="15.75">
      <c r="B564" s="26"/>
    </row>
    <row r="565" ht="15.75">
      <c r="B565" s="26"/>
    </row>
    <row r="566" ht="15.75">
      <c r="B566" s="26"/>
    </row>
    <row r="567" ht="15.75">
      <c r="B567" s="26"/>
    </row>
    <row r="568" ht="15.75">
      <c r="B568" s="26"/>
    </row>
    <row r="569" ht="15.75">
      <c r="B569" s="26"/>
    </row>
    <row r="570" ht="15.75">
      <c r="B570" s="26"/>
    </row>
    <row r="571" ht="15.75">
      <c r="B571" s="26"/>
    </row>
    <row r="572" ht="15.75">
      <c r="B572" s="26"/>
    </row>
    <row r="573" ht="15.75">
      <c r="B573" s="26"/>
    </row>
    <row r="574" ht="15.75">
      <c r="B574" s="26"/>
    </row>
    <row r="575" ht="15.75">
      <c r="B575" s="26"/>
    </row>
    <row r="576" ht="15.75">
      <c r="B576" s="26"/>
    </row>
    <row r="577" ht="15.75">
      <c r="B577" s="26"/>
    </row>
    <row r="578" ht="15.75">
      <c r="B578" s="26"/>
    </row>
    <row r="579" ht="15.75">
      <c r="B579" s="26"/>
    </row>
    <row r="580" ht="15.75">
      <c r="B580" s="26"/>
    </row>
    <row r="581" ht="15.75">
      <c r="B581" s="26"/>
    </row>
    <row r="582" ht="15.75">
      <c r="B582" s="26"/>
    </row>
    <row r="583" ht="15.75">
      <c r="B583" s="26"/>
    </row>
    <row r="584" ht="15.75">
      <c r="B584" s="26"/>
    </row>
    <row r="585" ht="15.75">
      <c r="B585" s="26"/>
    </row>
  </sheetData>
  <printOptions horizontalCentered="1"/>
  <pageMargins left="0.35433070866141736" right="0.0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CM140</cp:lastModifiedBy>
  <cp:lastPrinted>2010-10-28T03:56:06Z</cp:lastPrinted>
  <dcterms:created xsi:type="dcterms:W3CDTF">2000-10-13T07:44:50Z</dcterms:created>
  <dcterms:modified xsi:type="dcterms:W3CDTF">2010-11-10T11:10:54Z</dcterms:modified>
  <cp:category/>
  <cp:version/>
  <cp:contentType/>
  <cp:contentStatus/>
</cp:coreProperties>
</file>